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345" windowWidth="19875" windowHeight="7725"/>
  </bookViews>
  <sheets>
    <sheet name="Mpios Distribución y Coalicion" sheetId="2" r:id="rId1"/>
  </sheets>
  <definedNames>
    <definedName name="_xlnm.Print_Area" localSheetId="0">'Mpios Distribución y Coalicion'!$A$1:$Y$183</definedName>
    <definedName name="cas_gob">#REF!</definedName>
    <definedName name="_xlnm.Print_Titles" localSheetId="0">'Mpios Distribución y Coalicion'!$2:$3</definedName>
  </definedNames>
  <calcPr calcId="145621"/>
</workbook>
</file>

<file path=xl/calcChain.xml><?xml version="1.0" encoding="utf-8"?>
<calcChain xmlns="http://schemas.openxmlformats.org/spreadsheetml/2006/main">
  <c r="Y162" i="2" l="1"/>
  <c r="W52" i="2"/>
  <c r="U52" i="2"/>
  <c r="R52" i="2"/>
  <c r="Q52" i="2"/>
  <c r="AA52" i="2"/>
  <c r="Z52" i="2"/>
  <c r="Y52" i="2"/>
  <c r="Q133" i="2" l="1"/>
  <c r="E157" i="2" l="1"/>
  <c r="AB52" i="2"/>
  <c r="AB135" i="2"/>
  <c r="AA5" i="2" l="1"/>
  <c r="AA6" i="2"/>
  <c r="AA7" i="2"/>
  <c r="AA8" i="2"/>
  <c r="AA9" i="2"/>
  <c r="AA10" i="2"/>
  <c r="AA11" i="2"/>
  <c r="AA12" i="2"/>
  <c r="AA13" i="2"/>
  <c r="AA14" i="2"/>
  <c r="AA15" i="2"/>
  <c r="AA16" i="2"/>
  <c r="AA17" i="2"/>
  <c r="AA18" i="2"/>
  <c r="AA19" i="2"/>
  <c r="AA20" i="2"/>
  <c r="AA21" i="2"/>
  <c r="AA22" i="2"/>
  <c r="AA23" i="2"/>
  <c r="AA24" i="2"/>
  <c r="AA25" i="2"/>
  <c r="AA26" i="2"/>
  <c r="AA27" i="2"/>
  <c r="AA28" i="2"/>
  <c r="AA29" i="2"/>
  <c r="AA30" i="2"/>
  <c r="AA31" i="2"/>
  <c r="AA32" i="2"/>
  <c r="AA33" i="2"/>
  <c r="AA34" i="2"/>
  <c r="AA35" i="2"/>
  <c r="AA36" i="2"/>
  <c r="AA37" i="2"/>
  <c r="AA38" i="2"/>
  <c r="AA39" i="2"/>
  <c r="AA40" i="2"/>
  <c r="AA41" i="2"/>
  <c r="AA42" i="2"/>
  <c r="AA43" i="2"/>
  <c r="AA44" i="2"/>
  <c r="AA45" i="2"/>
  <c r="AA46" i="2"/>
  <c r="AA47" i="2"/>
  <c r="AA48" i="2"/>
  <c r="AA49" i="2"/>
  <c r="AA50" i="2"/>
  <c r="AA51" i="2"/>
  <c r="AA53" i="2"/>
  <c r="AA54" i="2"/>
  <c r="AA55" i="2"/>
  <c r="AA56" i="2"/>
  <c r="AA57" i="2"/>
  <c r="AA58" i="2"/>
  <c r="AA59" i="2"/>
  <c r="AA60" i="2"/>
  <c r="AA61" i="2"/>
  <c r="AA62" i="2"/>
  <c r="AA63" i="2"/>
  <c r="AA64" i="2"/>
  <c r="AA65" i="2"/>
  <c r="AA66" i="2"/>
  <c r="AA67" i="2"/>
  <c r="AA68" i="2"/>
  <c r="AA69" i="2"/>
  <c r="AA70" i="2"/>
  <c r="AA71" i="2"/>
  <c r="AA72" i="2"/>
  <c r="AA73" i="2"/>
  <c r="AA74" i="2"/>
  <c r="AA75" i="2"/>
  <c r="AA76" i="2"/>
  <c r="AA77" i="2"/>
  <c r="AA78" i="2"/>
  <c r="AA79" i="2"/>
  <c r="AA80" i="2"/>
  <c r="AA81" i="2"/>
  <c r="AA82" i="2"/>
  <c r="AA83" i="2"/>
  <c r="AA84" i="2"/>
  <c r="AA85" i="2"/>
  <c r="AA86" i="2"/>
  <c r="AA87" i="2"/>
  <c r="AA88" i="2"/>
  <c r="AA89" i="2"/>
  <c r="AA90" i="2"/>
  <c r="AA91" i="2"/>
  <c r="AA92" i="2"/>
  <c r="AA93" i="2"/>
  <c r="AA94" i="2"/>
  <c r="AA95" i="2"/>
  <c r="AA96" i="2"/>
  <c r="AA97" i="2"/>
  <c r="AA98" i="2"/>
  <c r="AA99" i="2"/>
  <c r="AA100" i="2"/>
  <c r="AA101" i="2"/>
  <c r="AA102" i="2"/>
  <c r="AA103" i="2"/>
  <c r="AA104" i="2"/>
  <c r="AA105" i="2"/>
  <c r="AA106" i="2"/>
  <c r="AA107" i="2"/>
  <c r="AA108" i="2"/>
  <c r="AA109" i="2"/>
  <c r="AA110" i="2"/>
  <c r="AA111" i="2"/>
  <c r="AA112" i="2"/>
  <c r="AA113" i="2"/>
  <c r="AA114" i="2"/>
  <c r="AA115" i="2"/>
  <c r="AA116" i="2"/>
  <c r="AA117" i="2"/>
  <c r="AA118" i="2"/>
  <c r="AA119" i="2"/>
  <c r="AA120" i="2"/>
  <c r="AA121" i="2"/>
  <c r="AA122" i="2"/>
  <c r="AA123" i="2"/>
  <c r="AA124" i="2"/>
  <c r="AA125" i="2"/>
  <c r="AA126" i="2"/>
  <c r="AA127" i="2"/>
  <c r="AA128" i="2"/>
  <c r="AA129" i="2"/>
  <c r="AA130" i="2"/>
  <c r="AA131" i="2"/>
  <c r="AA132" i="2"/>
  <c r="AA133" i="2"/>
  <c r="AA134" i="2"/>
  <c r="AA136" i="2"/>
  <c r="AA137" i="2"/>
  <c r="AA138" i="2"/>
  <c r="AA139" i="2"/>
  <c r="AA140" i="2"/>
  <c r="AA141" i="2"/>
  <c r="AA142" i="2"/>
  <c r="AA143" i="2"/>
  <c r="AA144" i="2"/>
  <c r="AA145" i="2"/>
  <c r="AA146" i="2"/>
  <c r="AA147" i="2"/>
  <c r="AA148" i="2"/>
  <c r="AA149" i="2"/>
  <c r="AA150" i="2"/>
  <c r="AA151" i="2"/>
  <c r="AA152" i="2"/>
  <c r="AA153" i="2"/>
  <c r="AA154" i="2"/>
  <c r="AA155" i="2"/>
  <c r="AA156" i="2"/>
  <c r="Z5" i="2"/>
  <c r="Z6" i="2"/>
  <c r="Z7" i="2"/>
  <c r="Z8" i="2"/>
  <c r="Z9" i="2"/>
  <c r="Z10" i="2"/>
  <c r="Z11" i="2"/>
  <c r="Z12" i="2"/>
  <c r="Z13" i="2"/>
  <c r="Z14" i="2"/>
  <c r="Z15" i="2"/>
  <c r="Z16" i="2"/>
  <c r="Z17" i="2"/>
  <c r="Z18" i="2"/>
  <c r="Z19" i="2"/>
  <c r="Z20" i="2"/>
  <c r="Z21" i="2"/>
  <c r="Z22" i="2"/>
  <c r="Z23" i="2"/>
  <c r="Z24" i="2"/>
  <c r="Z25" i="2"/>
  <c r="Z26" i="2"/>
  <c r="Z27" i="2"/>
  <c r="Z28" i="2"/>
  <c r="Z29" i="2"/>
  <c r="Z30" i="2"/>
  <c r="Z31" i="2"/>
  <c r="Z32" i="2"/>
  <c r="Z33" i="2"/>
  <c r="Z34" i="2"/>
  <c r="Z35" i="2"/>
  <c r="Z36" i="2"/>
  <c r="Z37" i="2"/>
  <c r="Z38" i="2"/>
  <c r="Z39" i="2"/>
  <c r="Z40" i="2"/>
  <c r="Z41" i="2"/>
  <c r="Z42" i="2"/>
  <c r="Z43" i="2"/>
  <c r="Z44" i="2"/>
  <c r="Z45" i="2"/>
  <c r="Z46" i="2"/>
  <c r="Z47" i="2"/>
  <c r="Z48" i="2"/>
  <c r="Z49" i="2"/>
  <c r="Z50" i="2"/>
  <c r="Z51" i="2"/>
  <c r="Z53" i="2"/>
  <c r="Z54" i="2"/>
  <c r="Z55" i="2"/>
  <c r="Z56" i="2"/>
  <c r="Z57" i="2"/>
  <c r="Z58" i="2"/>
  <c r="Z59" i="2"/>
  <c r="Z60" i="2"/>
  <c r="Z61" i="2"/>
  <c r="Z62" i="2"/>
  <c r="Z63" i="2"/>
  <c r="Z64" i="2"/>
  <c r="Z65" i="2"/>
  <c r="Z66" i="2"/>
  <c r="Z67" i="2"/>
  <c r="Z68" i="2"/>
  <c r="Z69" i="2"/>
  <c r="Z70" i="2"/>
  <c r="Z71" i="2"/>
  <c r="Z72" i="2"/>
  <c r="Z73" i="2"/>
  <c r="Z74" i="2"/>
  <c r="Z75" i="2"/>
  <c r="Z76" i="2"/>
  <c r="Z77" i="2"/>
  <c r="Z78" i="2"/>
  <c r="Z79" i="2"/>
  <c r="Z80" i="2"/>
  <c r="Z81" i="2"/>
  <c r="Z82" i="2"/>
  <c r="Z83" i="2"/>
  <c r="Z84" i="2"/>
  <c r="Z85" i="2"/>
  <c r="Z86" i="2"/>
  <c r="Z87" i="2"/>
  <c r="Z88" i="2"/>
  <c r="Z89" i="2"/>
  <c r="Z90" i="2"/>
  <c r="Z91" i="2"/>
  <c r="Z92" i="2"/>
  <c r="Z93" i="2"/>
  <c r="Z94" i="2"/>
  <c r="Z95" i="2"/>
  <c r="Z96" i="2"/>
  <c r="Z97" i="2"/>
  <c r="Z98" i="2"/>
  <c r="Z99" i="2"/>
  <c r="Z100" i="2"/>
  <c r="Z101" i="2"/>
  <c r="Z102" i="2"/>
  <c r="Z103" i="2"/>
  <c r="Z104" i="2"/>
  <c r="Z105" i="2"/>
  <c r="Z106" i="2"/>
  <c r="Z107" i="2"/>
  <c r="Z108" i="2"/>
  <c r="Z109" i="2"/>
  <c r="Z110" i="2"/>
  <c r="Z111" i="2"/>
  <c r="Z112" i="2"/>
  <c r="Z113" i="2"/>
  <c r="Z114" i="2"/>
  <c r="Z115" i="2"/>
  <c r="Z116" i="2"/>
  <c r="Z117" i="2"/>
  <c r="Z118" i="2"/>
  <c r="Z119" i="2"/>
  <c r="Z120" i="2"/>
  <c r="Z121" i="2"/>
  <c r="Z122" i="2"/>
  <c r="Z123" i="2"/>
  <c r="Z124" i="2"/>
  <c r="Z125" i="2"/>
  <c r="Z126" i="2"/>
  <c r="Z127" i="2"/>
  <c r="Z128" i="2"/>
  <c r="Z129" i="2"/>
  <c r="Z130" i="2"/>
  <c r="Z131" i="2"/>
  <c r="Z132" i="2"/>
  <c r="Z133" i="2"/>
  <c r="Z134" i="2"/>
  <c r="Z136" i="2"/>
  <c r="Z137" i="2"/>
  <c r="Z138" i="2"/>
  <c r="Z139" i="2"/>
  <c r="Z140" i="2"/>
  <c r="Z141" i="2"/>
  <c r="Z142" i="2"/>
  <c r="Z143" i="2"/>
  <c r="Z144" i="2"/>
  <c r="Z145" i="2"/>
  <c r="Z146" i="2"/>
  <c r="Z147" i="2"/>
  <c r="Z148" i="2"/>
  <c r="Z149" i="2"/>
  <c r="Z150" i="2"/>
  <c r="Z151" i="2"/>
  <c r="Z152" i="2"/>
  <c r="Z153" i="2"/>
  <c r="Z154" i="2"/>
  <c r="Z155" i="2"/>
  <c r="Z156" i="2"/>
  <c r="AA4" i="2"/>
  <c r="Z4" i="2"/>
  <c r="Z157" i="2" l="1"/>
  <c r="AA157" i="2"/>
  <c r="Y109" i="2"/>
  <c r="Y152" i="2"/>
  <c r="N157" i="2"/>
  <c r="T5" i="2" l="1"/>
  <c r="U5" i="2"/>
  <c r="V5" i="2"/>
  <c r="W5" i="2"/>
  <c r="X5" i="2"/>
  <c r="Y5" i="2"/>
  <c r="T6" i="2"/>
  <c r="U6" i="2"/>
  <c r="V6" i="2"/>
  <c r="W6" i="2"/>
  <c r="X6" i="2"/>
  <c r="Y6" i="2"/>
  <c r="T7" i="2"/>
  <c r="U7" i="2"/>
  <c r="V7" i="2"/>
  <c r="W7" i="2"/>
  <c r="X7" i="2"/>
  <c r="Y7" i="2"/>
  <c r="T8" i="2"/>
  <c r="U8" i="2"/>
  <c r="V8" i="2"/>
  <c r="W8" i="2"/>
  <c r="X8" i="2"/>
  <c r="Y8" i="2"/>
  <c r="T9" i="2"/>
  <c r="U9" i="2"/>
  <c r="V9" i="2"/>
  <c r="W9" i="2"/>
  <c r="X9" i="2"/>
  <c r="Y9" i="2"/>
  <c r="T10" i="2"/>
  <c r="U10" i="2"/>
  <c r="V10" i="2"/>
  <c r="W10" i="2"/>
  <c r="X10" i="2"/>
  <c r="Y10" i="2"/>
  <c r="T11" i="2"/>
  <c r="U11" i="2"/>
  <c r="V11" i="2"/>
  <c r="W11" i="2"/>
  <c r="X11" i="2"/>
  <c r="Y11" i="2"/>
  <c r="T12" i="2"/>
  <c r="U12" i="2"/>
  <c r="V12" i="2"/>
  <c r="W12" i="2"/>
  <c r="X12" i="2"/>
  <c r="Y12" i="2"/>
  <c r="T13" i="2"/>
  <c r="U13" i="2"/>
  <c r="V13" i="2"/>
  <c r="W13" i="2"/>
  <c r="X13" i="2"/>
  <c r="Y13" i="2"/>
  <c r="T14" i="2"/>
  <c r="U14" i="2"/>
  <c r="V14" i="2"/>
  <c r="W14" i="2"/>
  <c r="X14" i="2"/>
  <c r="Y14" i="2"/>
  <c r="T15" i="2"/>
  <c r="U15" i="2"/>
  <c r="V15" i="2"/>
  <c r="W15" i="2"/>
  <c r="X15" i="2"/>
  <c r="Y15" i="2"/>
  <c r="T16" i="2"/>
  <c r="U16" i="2"/>
  <c r="V16" i="2"/>
  <c r="W16" i="2"/>
  <c r="X16" i="2"/>
  <c r="Y16" i="2"/>
  <c r="T17" i="2"/>
  <c r="U17" i="2"/>
  <c r="V17" i="2"/>
  <c r="W17" i="2"/>
  <c r="X17" i="2"/>
  <c r="Y17" i="2"/>
  <c r="T18" i="2"/>
  <c r="U18" i="2"/>
  <c r="V18" i="2"/>
  <c r="W18" i="2"/>
  <c r="X18" i="2"/>
  <c r="Y18" i="2"/>
  <c r="T19" i="2"/>
  <c r="U19" i="2"/>
  <c r="V19" i="2"/>
  <c r="W19" i="2"/>
  <c r="X19" i="2"/>
  <c r="Y19" i="2"/>
  <c r="T20" i="2"/>
  <c r="U20" i="2"/>
  <c r="V20" i="2"/>
  <c r="W20" i="2"/>
  <c r="X20" i="2"/>
  <c r="Y20" i="2"/>
  <c r="T21" i="2"/>
  <c r="U21" i="2"/>
  <c r="V21" i="2"/>
  <c r="W21" i="2"/>
  <c r="X21" i="2"/>
  <c r="Y21" i="2"/>
  <c r="T22" i="2"/>
  <c r="U22" i="2"/>
  <c r="V22" i="2"/>
  <c r="W22" i="2"/>
  <c r="X22" i="2"/>
  <c r="Y22" i="2"/>
  <c r="T23" i="2"/>
  <c r="U23" i="2"/>
  <c r="V23" i="2"/>
  <c r="W23" i="2"/>
  <c r="X23" i="2"/>
  <c r="Y23" i="2"/>
  <c r="T24" i="2"/>
  <c r="U24" i="2"/>
  <c r="V24" i="2"/>
  <c r="W24" i="2"/>
  <c r="X24" i="2"/>
  <c r="Y24" i="2"/>
  <c r="T25" i="2"/>
  <c r="U25" i="2"/>
  <c r="V25" i="2"/>
  <c r="W25" i="2"/>
  <c r="X25" i="2"/>
  <c r="Y25" i="2"/>
  <c r="T26" i="2"/>
  <c r="U26" i="2"/>
  <c r="V26" i="2"/>
  <c r="W26" i="2"/>
  <c r="X26" i="2"/>
  <c r="Y26" i="2"/>
  <c r="T27" i="2"/>
  <c r="U27" i="2"/>
  <c r="V27" i="2"/>
  <c r="W27" i="2"/>
  <c r="X27" i="2"/>
  <c r="Y27" i="2"/>
  <c r="T28" i="2"/>
  <c r="U28" i="2"/>
  <c r="V28" i="2"/>
  <c r="W28" i="2"/>
  <c r="X28" i="2"/>
  <c r="Y28" i="2"/>
  <c r="T29" i="2"/>
  <c r="U29" i="2"/>
  <c r="V29" i="2"/>
  <c r="W29" i="2"/>
  <c r="X29" i="2"/>
  <c r="Y29" i="2"/>
  <c r="T30" i="2"/>
  <c r="U30" i="2"/>
  <c r="V30" i="2"/>
  <c r="W30" i="2"/>
  <c r="X30" i="2"/>
  <c r="Y30" i="2"/>
  <c r="T31" i="2"/>
  <c r="U31" i="2"/>
  <c r="V31" i="2"/>
  <c r="W31" i="2"/>
  <c r="X31" i="2"/>
  <c r="Y31" i="2"/>
  <c r="T32" i="2"/>
  <c r="U32" i="2"/>
  <c r="V32" i="2"/>
  <c r="W32" i="2"/>
  <c r="X32" i="2"/>
  <c r="Y32" i="2"/>
  <c r="T33" i="2"/>
  <c r="U33" i="2"/>
  <c r="V33" i="2"/>
  <c r="W33" i="2"/>
  <c r="X33" i="2"/>
  <c r="Y33" i="2"/>
  <c r="T34" i="2"/>
  <c r="U34" i="2"/>
  <c r="V34" i="2"/>
  <c r="W34" i="2"/>
  <c r="X34" i="2"/>
  <c r="Y34" i="2"/>
  <c r="T35" i="2"/>
  <c r="U35" i="2"/>
  <c r="V35" i="2"/>
  <c r="W35" i="2"/>
  <c r="X35" i="2"/>
  <c r="Y35" i="2"/>
  <c r="T36" i="2"/>
  <c r="U36" i="2"/>
  <c r="V36" i="2"/>
  <c r="W36" i="2"/>
  <c r="X36" i="2"/>
  <c r="Y36" i="2"/>
  <c r="T37" i="2"/>
  <c r="U37" i="2"/>
  <c r="V37" i="2"/>
  <c r="W37" i="2"/>
  <c r="X37" i="2"/>
  <c r="Y37" i="2"/>
  <c r="T38" i="2"/>
  <c r="U38" i="2"/>
  <c r="V38" i="2"/>
  <c r="W38" i="2"/>
  <c r="X38" i="2"/>
  <c r="Y38" i="2"/>
  <c r="T39" i="2"/>
  <c r="U39" i="2"/>
  <c r="V39" i="2"/>
  <c r="W39" i="2"/>
  <c r="X39" i="2"/>
  <c r="Y39" i="2"/>
  <c r="T40" i="2"/>
  <c r="U40" i="2"/>
  <c r="V40" i="2"/>
  <c r="W40" i="2"/>
  <c r="X40" i="2"/>
  <c r="Y40" i="2"/>
  <c r="T41" i="2"/>
  <c r="U41" i="2"/>
  <c r="V41" i="2"/>
  <c r="W41" i="2"/>
  <c r="X41" i="2"/>
  <c r="Y41" i="2"/>
  <c r="T42" i="2"/>
  <c r="U42" i="2"/>
  <c r="V42" i="2"/>
  <c r="W42" i="2"/>
  <c r="X42" i="2"/>
  <c r="Y42" i="2"/>
  <c r="T43" i="2"/>
  <c r="U43" i="2"/>
  <c r="V43" i="2"/>
  <c r="W43" i="2"/>
  <c r="X43" i="2"/>
  <c r="Y43" i="2"/>
  <c r="T44" i="2"/>
  <c r="U44" i="2"/>
  <c r="V44" i="2"/>
  <c r="W44" i="2"/>
  <c r="X44" i="2"/>
  <c r="Y44" i="2"/>
  <c r="T45" i="2"/>
  <c r="U45" i="2"/>
  <c r="V45" i="2"/>
  <c r="W45" i="2"/>
  <c r="X45" i="2"/>
  <c r="Y45" i="2"/>
  <c r="T46" i="2"/>
  <c r="U46" i="2"/>
  <c r="V46" i="2"/>
  <c r="W46" i="2"/>
  <c r="X46" i="2"/>
  <c r="Y46" i="2"/>
  <c r="T47" i="2"/>
  <c r="U47" i="2"/>
  <c r="V47" i="2"/>
  <c r="W47" i="2"/>
  <c r="X47" i="2"/>
  <c r="Y47" i="2"/>
  <c r="T48" i="2"/>
  <c r="U48" i="2"/>
  <c r="V48" i="2"/>
  <c r="W48" i="2"/>
  <c r="X48" i="2"/>
  <c r="Y48" i="2"/>
  <c r="T49" i="2"/>
  <c r="U49" i="2"/>
  <c r="V49" i="2"/>
  <c r="W49" i="2"/>
  <c r="X49" i="2"/>
  <c r="Y49" i="2"/>
  <c r="T50" i="2"/>
  <c r="U50" i="2"/>
  <c r="V50" i="2"/>
  <c r="W50" i="2"/>
  <c r="X50" i="2"/>
  <c r="Y50" i="2"/>
  <c r="T51" i="2"/>
  <c r="U51" i="2"/>
  <c r="V51" i="2"/>
  <c r="W51" i="2"/>
  <c r="X51" i="2"/>
  <c r="Y51" i="2"/>
  <c r="T53" i="2"/>
  <c r="U53" i="2"/>
  <c r="V53" i="2"/>
  <c r="W53" i="2"/>
  <c r="X53" i="2"/>
  <c r="Y53" i="2"/>
  <c r="T54" i="2"/>
  <c r="U54" i="2"/>
  <c r="V54" i="2"/>
  <c r="W54" i="2"/>
  <c r="X54" i="2"/>
  <c r="Y54" i="2"/>
  <c r="T55" i="2"/>
  <c r="U55" i="2"/>
  <c r="V55" i="2"/>
  <c r="W55" i="2"/>
  <c r="X55" i="2"/>
  <c r="Y55" i="2"/>
  <c r="T56" i="2"/>
  <c r="U56" i="2"/>
  <c r="V56" i="2"/>
  <c r="W56" i="2"/>
  <c r="X56" i="2"/>
  <c r="Y56" i="2"/>
  <c r="T57" i="2"/>
  <c r="U57" i="2"/>
  <c r="V57" i="2"/>
  <c r="W57" i="2"/>
  <c r="X57" i="2"/>
  <c r="Y57" i="2"/>
  <c r="T58" i="2"/>
  <c r="U58" i="2"/>
  <c r="V58" i="2"/>
  <c r="W58" i="2"/>
  <c r="X58" i="2"/>
  <c r="Y58" i="2"/>
  <c r="T59" i="2"/>
  <c r="U59" i="2"/>
  <c r="V59" i="2"/>
  <c r="W59" i="2"/>
  <c r="X59" i="2"/>
  <c r="Y59" i="2"/>
  <c r="T60" i="2"/>
  <c r="U60" i="2"/>
  <c r="V60" i="2"/>
  <c r="W60" i="2"/>
  <c r="X60" i="2"/>
  <c r="Y60" i="2"/>
  <c r="T61" i="2"/>
  <c r="U61" i="2"/>
  <c r="V61" i="2"/>
  <c r="W61" i="2"/>
  <c r="X61" i="2"/>
  <c r="Y61" i="2"/>
  <c r="T62" i="2"/>
  <c r="U62" i="2"/>
  <c r="V62" i="2"/>
  <c r="W62" i="2"/>
  <c r="X62" i="2"/>
  <c r="Y62" i="2"/>
  <c r="T63" i="2"/>
  <c r="U63" i="2"/>
  <c r="V63" i="2"/>
  <c r="W63" i="2"/>
  <c r="X63" i="2"/>
  <c r="Y63" i="2"/>
  <c r="T64" i="2"/>
  <c r="U64" i="2"/>
  <c r="V64" i="2"/>
  <c r="W64" i="2"/>
  <c r="X64" i="2"/>
  <c r="Y64" i="2"/>
  <c r="T65" i="2"/>
  <c r="U65" i="2"/>
  <c r="V65" i="2"/>
  <c r="W65" i="2"/>
  <c r="X65" i="2"/>
  <c r="Y65" i="2"/>
  <c r="T66" i="2"/>
  <c r="U66" i="2"/>
  <c r="V66" i="2"/>
  <c r="W66" i="2"/>
  <c r="X66" i="2"/>
  <c r="Y66" i="2"/>
  <c r="T67" i="2"/>
  <c r="U67" i="2"/>
  <c r="V67" i="2"/>
  <c r="W67" i="2"/>
  <c r="X67" i="2"/>
  <c r="Y67" i="2"/>
  <c r="T68" i="2"/>
  <c r="U68" i="2"/>
  <c r="V68" i="2"/>
  <c r="W68" i="2"/>
  <c r="X68" i="2"/>
  <c r="Y68" i="2"/>
  <c r="T69" i="2"/>
  <c r="U69" i="2"/>
  <c r="V69" i="2"/>
  <c r="W69" i="2"/>
  <c r="X69" i="2"/>
  <c r="Y69" i="2"/>
  <c r="T70" i="2"/>
  <c r="U70" i="2"/>
  <c r="V70" i="2"/>
  <c r="W70" i="2"/>
  <c r="X70" i="2"/>
  <c r="Y70" i="2"/>
  <c r="T71" i="2"/>
  <c r="U71" i="2"/>
  <c r="V71" i="2"/>
  <c r="W71" i="2"/>
  <c r="X71" i="2"/>
  <c r="Y71" i="2"/>
  <c r="T72" i="2"/>
  <c r="U72" i="2"/>
  <c r="V72" i="2"/>
  <c r="W72" i="2"/>
  <c r="X72" i="2"/>
  <c r="Y72" i="2"/>
  <c r="T73" i="2"/>
  <c r="U73" i="2"/>
  <c r="V73" i="2"/>
  <c r="W73" i="2"/>
  <c r="X73" i="2"/>
  <c r="Y73" i="2"/>
  <c r="T74" i="2"/>
  <c r="U74" i="2"/>
  <c r="V74" i="2"/>
  <c r="W74" i="2"/>
  <c r="X74" i="2"/>
  <c r="Y74" i="2"/>
  <c r="T75" i="2"/>
  <c r="U75" i="2"/>
  <c r="V75" i="2"/>
  <c r="W75" i="2"/>
  <c r="X75" i="2"/>
  <c r="Y75" i="2"/>
  <c r="T76" i="2"/>
  <c r="U76" i="2"/>
  <c r="X76" i="2"/>
  <c r="T77" i="2"/>
  <c r="U77" i="2"/>
  <c r="V77" i="2"/>
  <c r="W77" i="2"/>
  <c r="X77" i="2"/>
  <c r="Y77" i="2"/>
  <c r="T78" i="2"/>
  <c r="U78" i="2"/>
  <c r="V78" i="2"/>
  <c r="X78" i="2"/>
  <c r="Y78" i="2"/>
  <c r="T79" i="2"/>
  <c r="U79" i="2"/>
  <c r="V79" i="2"/>
  <c r="W79" i="2"/>
  <c r="X79" i="2"/>
  <c r="Y79" i="2"/>
  <c r="T80" i="2"/>
  <c r="U80" i="2"/>
  <c r="V80" i="2"/>
  <c r="W80" i="2"/>
  <c r="X80" i="2"/>
  <c r="Y80" i="2"/>
  <c r="T81" i="2"/>
  <c r="U81" i="2"/>
  <c r="V81" i="2"/>
  <c r="W81" i="2"/>
  <c r="X81" i="2"/>
  <c r="Y81" i="2"/>
  <c r="T82" i="2"/>
  <c r="U82" i="2"/>
  <c r="V82" i="2"/>
  <c r="W82" i="2"/>
  <c r="X82" i="2"/>
  <c r="Y82" i="2"/>
  <c r="T83" i="2"/>
  <c r="U83" i="2"/>
  <c r="V83" i="2"/>
  <c r="W83" i="2"/>
  <c r="X83" i="2"/>
  <c r="Y83" i="2"/>
  <c r="T84" i="2"/>
  <c r="U84" i="2"/>
  <c r="V84" i="2"/>
  <c r="W84" i="2"/>
  <c r="X84" i="2"/>
  <c r="Y84" i="2"/>
  <c r="T85" i="2"/>
  <c r="U85" i="2"/>
  <c r="V85" i="2"/>
  <c r="W85" i="2"/>
  <c r="X85" i="2"/>
  <c r="Y85" i="2"/>
  <c r="T86" i="2"/>
  <c r="U86" i="2"/>
  <c r="V86" i="2"/>
  <c r="W86" i="2"/>
  <c r="X86" i="2"/>
  <c r="Y86" i="2"/>
  <c r="T87" i="2"/>
  <c r="U87" i="2"/>
  <c r="V87" i="2"/>
  <c r="W87" i="2"/>
  <c r="X87" i="2"/>
  <c r="Y87" i="2"/>
  <c r="T88" i="2"/>
  <c r="U88" i="2"/>
  <c r="V88" i="2"/>
  <c r="W88" i="2"/>
  <c r="X88" i="2"/>
  <c r="Y88" i="2"/>
  <c r="T89" i="2"/>
  <c r="U89" i="2"/>
  <c r="V89" i="2"/>
  <c r="W89" i="2"/>
  <c r="X89" i="2"/>
  <c r="Y89" i="2"/>
  <c r="T90" i="2"/>
  <c r="U90" i="2"/>
  <c r="V90" i="2"/>
  <c r="W90" i="2"/>
  <c r="X90" i="2"/>
  <c r="Y90" i="2"/>
  <c r="T91" i="2"/>
  <c r="U91" i="2"/>
  <c r="V91" i="2"/>
  <c r="W91" i="2"/>
  <c r="X91" i="2"/>
  <c r="Y91" i="2"/>
  <c r="T92" i="2"/>
  <c r="U92" i="2"/>
  <c r="V92" i="2"/>
  <c r="W92" i="2"/>
  <c r="X92" i="2"/>
  <c r="Y92" i="2"/>
  <c r="T93" i="2"/>
  <c r="U93" i="2"/>
  <c r="V93" i="2"/>
  <c r="W93" i="2"/>
  <c r="X93" i="2"/>
  <c r="Y93" i="2"/>
  <c r="T94" i="2"/>
  <c r="U94" i="2"/>
  <c r="V94" i="2"/>
  <c r="W94" i="2"/>
  <c r="X94" i="2"/>
  <c r="Y94" i="2"/>
  <c r="T95" i="2"/>
  <c r="U95" i="2"/>
  <c r="V95" i="2"/>
  <c r="W95" i="2"/>
  <c r="X95" i="2"/>
  <c r="Y95" i="2"/>
  <c r="T96" i="2"/>
  <c r="U96" i="2"/>
  <c r="V96" i="2"/>
  <c r="W96" i="2"/>
  <c r="X96" i="2"/>
  <c r="Y96" i="2"/>
  <c r="T97" i="2"/>
  <c r="U97" i="2"/>
  <c r="V97" i="2"/>
  <c r="W97" i="2"/>
  <c r="X97" i="2"/>
  <c r="Y97" i="2"/>
  <c r="T98" i="2"/>
  <c r="U98" i="2"/>
  <c r="V98" i="2"/>
  <c r="W98" i="2"/>
  <c r="X98" i="2"/>
  <c r="Y98" i="2"/>
  <c r="T99" i="2"/>
  <c r="U99" i="2"/>
  <c r="V99" i="2"/>
  <c r="W99" i="2"/>
  <c r="X99" i="2"/>
  <c r="Y99" i="2"/>
  <c r="T100" i="2"/>
  <c r="U100" i="2"/>
  <c r="V100" i="2"/>
  <c r="W100" i="2"/>
  <c r="X100" i="2"/>
  <c r="Y100" i="2"/>
  <c r="T101" i="2"/>
  <c r="U101" i="2"/>
  <c r="V101" i="2"/>
  <c r="W101" i="2"/>
  <c r="X101" i="2"/>
  <c r="Y101" i="2"/>
  <c r="T102" i="2"/>
  <c r="U102" i="2"/>
  <c r="V102" i="2"/>
  <c r="W102" i="2"/>
  <c r="X102" i="2"/>
  <c r="Y102" i="2"/>
  <c r="T103" i="2"/>
  <c r="U103" i="2"/>
  <c r="V103" i="2"/>
  <c r="W103" i="2"/>
  <c r="X103" i="2"/>
  <c r="Y103" i="2"/>
  <c r="T104" i="2"/>
  <c r="U104" i="2"/>
  <c r="V104" i="2"/>
  <c r="W104" i="2"/>
  <c r="X104" i="2"/>
  <c r="Y104" i="2"/>
  <c r="T105" i="2"/>
  <c r="U105" i="2"/>
  <c r="V105" i="2"/>
  <c r="W105" i="2"/>
  <c r="X105" i="2"/>
  <c r="Y105" i="2"/>
  <c r="T106" i="2"/>
  <c r="U106" i="2"/>
  <c r="V106" i="2"/>
  <c r="W106" i="2"/>
  <c r="X106" i="2"/>
  <c r="Y106" i="2"/>
  <c r="T107" i="2"/>
  <c r="U107" i="2"/>
  <c r="V107" i="2"/>
  <c r="W107" i="2"/>
  <c r="X107" i="2"/>
  <c r="Y107" i="2"/>
  <c r="T108" i="2"/>
  <c r="U108" i="2"/>
  <c r="V108" i="2"/>
  <c r="W108" i="2"/>
  <c r="X108" i="2"/>
  <c r="Y108" i="2"/>
  <c r="T109" i="2"/>
  <c r="U109" i="2"/>
  <c r="V109" i="2"/>
  <c r="W109" i="2"/>
  <c r="X109" i="2"/>
  <c r="T110" i="2"/>
  <c r="U110" i="2"/>
  <c r="V110" i="2"/>
  <c r="W110" i="2"/>
  <c r="X110" i="2"/>
  <c r="Y110" i="2"/>
  <c r="T111" i="2"/>
  <c r="U111" i="2"/>
  <c r="X111" i="2"/>
  <c r="Y111" i="2"/>
  <c r="T112" i="2"/>
  <c r="U112" i="2"/>
  <c r="V112" i="2"/>
  <c r="W112" i="2"/>
  <c r="X112" i="2"/>
  <c r="Y112" i="2"/>
  <c r="T113" i="2"/>
  <c r="U113" i="2"/>
  <c r="V113" i="2"/>
  <c r="W113" i="2"/>
  <c r="X113" i="2"/>
  <c r="Y113" i="2"/>
  <c r="V114" i="2"/>
  <c r="W114" i="2"/>
  <c r="X114" i="2"/>
  <c r="Y114" i="2"/>
  <c r="T115" i="2"/>
  <c r="U115" i="2"/>
  <c r="V115" i="2"/>
  <c r="W115" i="2"/>
  <c r="X115" i="2"/>
  <c r="Y115" i="2"/>
  <c r="T116" i="2"/>
  <c r="U116" i="2"/>
  <c r="V116" i="2"/>
  <c r="W116" i="2"/>
  <c r="X116" i="2"/>
  <c r="Y116" i="2"/>
  <c r="T117" i="2"/>
  <c r="U117" i="2"/>
  <c r="V117" i="2"/>
  <c r="W117" i="2"/>
  <c r="X117" i="2"/>
  <c r="Y117" i="2"/>
  <c r="T118" i="2"/>
  <c r="U118" i="2"/>
  <c r="V118" i="2"/>
  <c r="W118" i="2"/>
  <c r="X118" i="2"/>
  <c r="Y118" i="2"/>
  <c r="T119" i="2"/>
  <c r="U119" i="2"/>
  <c r="V119" i="2"/>
  <c r="W119" i="2"/>
  <c r="X119" i="2"/>
  <c r="Y119" i="2"/>
  <c r="T120" i="2"/>
  <c r="U120" i="2"/>
  <c r="V120" i="2"/>
  <c r="W120" i="2"/>
  <c r="X120" i="2"/>
  <c r="Y120" i="2"/>
  <c r="T121" i="2"/>
  <c r="U121" i="2"/>
  <c r="V121" i="2"/>
  <c r="W121" i="2"/>
  <c r="X121" i="2"/>
  <c r="Y121" i="2"/>
  <c r="T122" i="2"/>
  <c r="U122" i="2"/>
  <c r="V122" i="2"/>
  <c r="W122" i="2"/>
  <c r="X122" i="2"/>
  <c r="Y122" i="2"/>
  <c r="T123" i="2"/>
  <c r="U123" i="2"/>
  <c r="V123" i="2"/>
  <c r="W123" i="2"/>
  <c r="X123" i="2"/>
  <c r="Y123" i="2"/>
  <c r="T124" i="2"/>
  <c r="U124" i="2"/>
  <c r="V124" i="2"/>
  <c r="W124" i="2"/>
  <c r="X124" i="2"/>
  <c r="Y124" i="2"/>
  <c r="T125" i="2"/>
  <c r="U125" i="2"/>
  <c r="V125" i="2"/>
  <c r="W125" i="2"/>
  <c r="X125" i="2"/>
  <c r="Y125" i="2"/>
  <c r="T126" i="2"/>
  <c r="U126" i="2"/>
  <c r="V126" i="2"/>
  <c r="W126" i="2"/>
  <c r="X126" i="2"/>
  <c r="Y126" i="2"/>
  <c r="T127" i="2"/>
  <c r="U127" i="2"/>
  <c r="V127" i="2"/>
  <c r="W127" i="2"/>
  <c r="X127" i="2"/>
  <c r="Y127" i="2"/>
  <c r="T128" i="2"/>
  <c r="U128" i="2"/>
  <c r="V128" i="2"/>
  <c r="W128" i="2"/>
  <c r="X128" i="2"/>
  <c r="Y128" i="2"/>
  <c r="T129" i="2"/>
  <c r="U129" i="2"/>
  <c r="V129" i="2"/>
  <c r="W129" i="2"/>
  <c r="X129" i="2"/>
  <c r="Y129" i="2"/>
  <c r="T130" i="2"/>
  <c r="U130" i="2"/>
  <c r="V130" i="2"/>
  <c r="W130" i="2"/>
  <c r="X130" i="2"/>
  <c r="Y130" i="2"/>
  <c r="T131" i="2"/>
  <c r="U131" i="2"/>
  <c r="V131" i="2"/>
  <c r="W131" i="2"/>
  <c r="X131" i="2"/>
  <c r="Y131" i="2"/>
  <c r="T132" i="2"/>
  <c r="U132" i="2"/>
  <c r="V132" i="2"/>
  <c r="W132" i="2"/>
  <c r="X132" i="2"/>
  <c r="Y132" i="2"/>
  <c r="T133" i="2"/>
  <c r="U133" i="2"/>
  <c r="V133" i="2"/>
  <c r="W133" i="2"/>
  <c r="X133" i="2"/>
  <c r="Y133" i="2"/>
  <c r="T134" i="2"/>
  <c r="U134" i="2"/>
  <c r="V134" i="2"/>
  <c r="W134" i="2"/>
  <c r="X134" i="2"/>
  <c r="Y134" i="2"/>
  <c r="T136" i="2"/>
  <c r="U136" i="2"/>
  <c r="V136" i="2"/>
  <c r="W136" i="2"/>
  <c r="X136" i="2"/>
  <c r="Y136" i="2"/>
  <c r="T137" i="2"/>
  <c r="U137" i="2"/>
  <c r="V137" i="2"/>
  <c r="W137" i="2"/>
  <c r="X137" i="2"/>
  <c r="Y137" i="2"/>
  <c r="T138" i="2"/>
  <c r="U138" i="2"/>
  <c r="V138" i="2"/>
  <c r="W138" i="2"/>
  <c r="X138" i="2"/>
  <c r="Y138" i="2"/>
  <c r="T139" i="2"/>
  <c r="U139" i="2"/>
  <c r="V139" i="2"/>
  <c r="W139" i="2"/>
  <c r="X139" i="2"/>
  <c r="Y139" i="2"/>
  <c r="T140" i="2"/>
  <c r="U140" i="2"/>
  <c r="V140" i="2"/>
  <c r="W140" i="2"/>
  <c r="X140" i="2"/>
  <c r="Y140" i="2"/>
  <c r="T141" i="2"/>
  <c r="U141" i="2"/>
  <c r="V141" i="2"/>
  <c r="W141" i="2"/>
  <c r="X141" i="2"/>
  <c r="Y141" i="2"/>
  <c r="T142" i="2"/>
  <c r="U142" i="2"/>
  <c r="V142" i="2"/>
  <c r="W142" i="2"/>
  <c r="X142" i="2"/>
  <c r="Y142" i="2"/>
  <c r="T143" i="2"/>
  <c r="U143" i="2"/>
  <c r="V143" i="2"/>
  <c r="W143" i="2"/>
  <c r="X143" i="2"/>
  <c r="Y143" i="2"/>
  <c r="T144" i="2"/>
  <c r="U144" i="2"/>
  <c r="V144" i="2"/>
  <c r="W144" i="2"/>
  <c r="X144" i="2"/>
  <c r="Y144" i="2"/>
  <c r="T145" i="2"/>
  <c r="U145" i="2"/>
  <c r="V145" i="2"/>
  <c r="W145" i="2"/>
  <c r="X145" i="2"/>
  <c r="Y145" i="2"/>
  <c r="T146" i="2"/>
  <c r="U146" i="2"/>
  <c r="V146" i="2"/>
  <c r="W146" i="2"/>
  <c r="X146" i="2"/>
  <c r="Y146" i="2"/>
  <c r="T147" i="2"/>
  <c r="U147" i="2"/>
  <c r="V147" i="2"/>
  <c r="W147" i="2"/>
  <c r="X147" i="2"/>
  <c r="Y147" i="2"/>
  <c r="T148" i="2"/>
  <c r="U148" i="2"/>
  <c r="V148" i="2"/>
  <c r="W148" i="2"/>
  <c r="X148" i="2"/>
  <c r="Y148" i="2"/>
  <c r="T149" i="2"/>
  <c r="U149" i="2"/>
  <c r="V149" i="2"/>
  <c r="W149" i="2"/>
  <c r="X149" i="2"/>
  <c r="Y149" i="2"/>
  <c r="T150" i="2"/>
  <c r="U150" i="2"/>
  <c r="V150" i="2"/>
  <c r="W150" i="2"/>
  <c r="X150" i="2"/>
  <c r="Y150" i="2"/>
  <c r="V151" i="2"/>
  <c r="W151" i="2"/>
  <c r="X151" i="2"/>
  <c r="Y151" i="2"/>
  <c r="T152" i="2"/>
  <c r="U152" i="2"/>
  <c r="W152" i="2"/>
  <c r="T153" i="2"/>
  <c r="U153" i="2"/>
  <c r="V153" i="2"/>
  <c r="W153" i="2"/>
  <c r="X153" i="2"/>
  <c r="Y153" i="2"/>
  <c r="T154" i="2"/>
  <c r="U154" i="2"/>
  <c r="V154" i="2"/>
  <c r="W154" i="2"/>
  <c r="X154" i="2"/>
  <c r="Y154" i="2"/>
  <c r="T155" i="2"/>
  <c r="U155" i="2"/>
  <c r="V155" i="2"/>
  <c r="W155" i="2"/>
  <c r="X155" i="2"/>
  <c r="Y155" i="2"/>
  <c r="T156" i="2"/>
  <c r="U156" i="2"/>
  <c r="V156" i="2"/>
  <c r="W156" i="2"/>
  <c r="X156" i="2"/>
  <c r="Y156" i="2"/>
  <c r="Y4" i="2"/>
  <c r="X4" i="2"/>
  <c r="W4" i="2"/>
  <c r="V4" i="2"/>
  <c r="U4" i="2"/>
  <c r="T4" i="2"/>
  <c r="F157" i="2"/>
  <c r="G157" i="2"/>
  <c r="H157" i="2"/>
  <c r="I157" i="2"/>
  <c r="J157" i="2"/>
  <c r="K157" i="2"/>
  <c r="L157" i="2"/>
  <c r="M157" i="2"/>
  <c r="P157" i="2"/>
  <c r="O157" i="2"/>
  <c r="D157" i="2"/>
  <c r="Q156" i="2"/>
  <c r="R156" i="2" s="1"/>
  <c r="Q155" i="2"/>
  <c r="R155" i="2" s="1"/>
  <c r="Q154" i="2"/>
  <c r="R154" i="2" s="1"/>
  <c r="Q153" i="2"/>
  <c r="R153" i="2" s="1"/>
  <c r="Q152" i="2"/>
  <c r="R152" i="2" s="1"/>
  <c r="R151" i="2"/>
  <c r="Q150" i="2"/>
  <c r="R150" i="2" s="1"/>
  <c r="Q149" i="2"/>
  <c r="R149" i="2" s="1"/>
  <c r="Q148" i="2"/>
  <c r="Q147" i="2"/>
  <c r="Q146" i="2"/>
  <c r="R146" i="2" s="1"/>
  <c r="Q145" i="2"/>
  <c r="Q144" i="2"/>
  <c r="R144" i="2" s="1"/>
  <c r="Q143" i="2"/>
  <c r="Q142" i="2"/>
  <c r="R142" i="2" s="1"/>
  <c r="Q141" i="2"/>
  <c r="Q140" i="2"/>
  <c r="R140" i="2" s="1"/>
  <c r="Q139" i="2"/>
  <c r="R139" i="2" s="1"/>
  <c r="Q138" i="2"/>
  <c r="R138" i="2" s="1"/>
  <c r="Q137" i="2"/>
  <c r="Q136" i="2"/>
  <c r="R136" i="2" s="1"/>
  <c r="Q134" i="2"/>
  <c r="R134" i="2" s="1"/>
  <c r="Q132" i="2"/>
  <c r="R132" i="2" s="1"/>
  <c r="Q131" i="2"/>
  <c r="R131" i="2" s="1"/>
  <c r="Q130" i="2"/>
  <c r="R130" i="2" s="1"/>
  <c r="Q129" i="2"/>
  <c r="R129" i="2" s="1"/>
  <c r="Q128" i="2"/>
  <c r="R128" i="2" s="1"/>
  <c r="Q127" i="2"/>
  <c r="R127" i="2" s="1"/>
  <c r="Q126" i="2"/>
  <c r="R126" i="2" s="1"/>
  <c r="Q125" i="2"/>
  <c r="R125" i="2" s="1"/>
  <c r="Q124" i="2"/>
  <c r="R124" i="2" s="1"/>
  <c r="Q123" i="2"/>
  <c r="R123" i="2" s="1"/>
  <c r="Q122" i="2"/>
  <c r="R122" i="2" s="1"/>
  <c r="Q121" i="2"/>
  <c r="Q120" i="2"/>
  <c r="R120" i="2" s="1"/>
  <c r="Q119" i="2"/>
  <c r="Q118" i="2"/>
  <c r="R118" i="2" s="1"/>
  <c r="Q117" i="2"/>
  <c r="Q116" i="2"/>
  <c r="R116" i="2" s="1"/>
  <c r="Q115" i="2"/>
  <c r="R115" i="2" s="1"/>
  <c r="R114" i="2"/>
  <c r="Q113" i="2"/>
  <c r="Q112" i="2"/>
  <c r="R112" i="2" s="1"/>
  <c r="Q111" i="2"/>
  <c r="Q110" i="2"/>
  <c r="R110" i="2" s="1"/>
  <c r="Q109" i="2"/>
  <c r="R109" i="2" s="1"/>
  <c r="Q108" i="2"/>
  <c r="R108" i="2" s="1"/>
  <c r="Q107" i="2"/>
  <c r="R107" i="2" s="1"/>
  <c r="Q106" i="2"/>
  <c r="R106" i="2" s="1"/>
  <c r="Q105" i="2"/>
  <c r="R105" i="2" s="1"/>
  <c r="Q104" i="2"/>
  <c r="R104" i="2" s="1"/>
  <c r="Q103" i="2"/>
  <c r="R103" i="2" s="1"/>
  <c r="Q102" i="2"/>
  <c r="R102" i="2" s="1"/>
  <c r="Q101" i="2"/>
  <c r="R101" i="2" s="1"/>
  <c r="Q100" i="2"/>
  <c r="R100" i="2" s="1"/>
  <c r="Q99" i="2"/>
  <c r="R99" i="2" s="1"/>
  <c r="Q98" i="2"/>
  <c r="R98" i="2" s="1"/>
  <c r="Q97" i="2"/>
  <c r="R97" i="2" s="1"/>
  <c r="Q96" i="2"/>
  <c r="R96" i="2" s="1"/>
  <c r="Q95" i="2"/>
  <c r="R95" i="2" s="1"/>
  <c r="Q94" i="2"/>
  <c r="R94" i="2" s="1"/>
  <c r="Q93" i="2"/>
  <c r="R93" i="2" s="1"/>
  <c r="Q92" i="2"/>
  <c r="R92" i="2" s="1"/>
  <c r="Q91" i="2"/>
  <c r="R91" i="2" s="1"/>
  <c r="Q90" i="2"/>
  <c r="R90" i="2" s="1"/>
  <c r="Q89" i="2"/>
  <c r="R89" i="2" s="1"/>
  <c r="Q88" i="2"/>
  <c r="R88" i="2" s="1"/>
  <c r="Q87" i="2"/>
  <c r="R87" i="2" s="1"/>
  <c r="Q86" i="2"/>
  <c r="R86" i="2" s="1"/>
  <c r="Q85" i="2"/>
  <c r="R85" i="2" s="1"/>
  <c r="Q84" i="2"/>
  <c r="R84" i="2" s="1"/>
  <c r="Q83" i="2"/>
  <c r="R83" i="2" s="1"/>
  <c r="Q82" i="2"/>
  <c r="R82" i="2" s="1"/>
  <c r="Q81" i="2"/>
  <c r="R81" i="2" s="1"/>
  <c r="Q80" i="2"/>
  <c r="R80" i="2" s="1"/>
  <c r="Q79" i="2"/>
  <c r="R79" i="2" s="1"/>
  <c r="Q78" i="2"/>
  <c r="R78" i="2" s="1"/>
  <c r="Q77" i="2"/>
  <c r="R77" i="2" s="1"/>
  <c r="Q76" i="2"/>
  <c r="R76" i="2" s="1"/>
  <c r="Q75" i="2"/>
  <c r="R75" i="2" s="1"/>
  <c r="Q74" i="2"/>
  <c r="R74" i="2" s="1"/>
  <c r="Q73" i="2"/>
  <c r="Q72" i="2"/>
  <c r="R72" i="2" s="1"/>
  <c r="Q71" i="2"/>
  <c r="Q70" i="2"/>
  <c r="R70" i="2" s="1"/>
  <c r="Q69" i="2"/>
  <c r="Q68" i="2"/>
  <c r="R68" i="2" s="1"/>
  <c r="Q67" i="2"/>
  <c r="Q66" i="2"/>
  <c r="R66" i="2" s="1"/>
  <c r="Q65" i="2"/>
  <c r="Q64" i="2"/>
  <c r="R64" i="2" s="1"/>
  <c r="Q63" i="2"/>
  <c r="R63" i="2" s="1"/>
  <c r="Q62" i="2"/>
  <c r="R62" i="2" s="1"/>
  <c r="Q61" i="2"/>
  <c r="R61" i="2" s="1"/>
  <c r="Q60" i="2"/>
  <c r="R60" i="2" s="1"/>
  <c r="Q59" i="2"/>
  <c r="R59" i="2" s="1"/>
  <c r="Q58" i="2"/>
  <c r="R58" i="2" s="1"/>
  <c r="Q57" i="2"/>
  <c r="R57" i="2" s="1"/>
  <c r="Q56" i="2"/>
  <c r="R56" i="2" s="1"/>
  <c r="Q55" i="2"/>
  <c r="R55" i="2" s="1"/>
  <c r="Q54" i="2"/>
  <c r="R54" i="2" s="1"/>
  <c r="Q53" i="2"/>
  <c r="R53" i="2" s="1"/>
  <c r="Q51" i="2"/>
  <c r="R51" i="2" s="1"/>
  <c r="Q50" i="2"/>
  <c r="R50" i="2" s="1"/>
  <c r="Q49" i="2"/>
  <c r="R49" i="2" s="1"/>
  <c r="Q48" i="2"/>
  <c r="R48" i="2" s="1"/>
  <c r="Q47" i="2"/>
  <c r="R47" i="2" s="1"/>
  <c r="Q46" i="2"/>
  <c r="R46" i="2" s="1"/>
  <c r="Q45" i="2"/>
  <c r="R45" i="2" s="1"/>
  <c r="Q44" i="2"/>
  <c r="R44" i="2" s="1"/>
  <c r="Q43" i="2"/>
  <c r="Q42" i="2"/>
  <c r="R42" i="2" s="1"/>
  <c r="Q41" i="2"/>
  <c r="Q40" i="2"/>
  <c r="R40" i="2" s="1"/>
  <c r="Q39" i="2"/>
  <c r="Q38" i="2"/>
  <c r="R38" i="2" s="1"/>
  <c r="Q37" i="2"/>
  <c r="R37" i="2" s="1"/>
  <c r="Q36" i="2"/>
  <c r="R36" i="2" s="1"/>
  <c r="Q35" i="2"/>
  <c r="R35" i="2" s="1"/>
  <c r="Q34" i="2"/>
  <c r="R34" i="2" s="1"/>
  <c r="Q33" i="2"/>
  <c r="Q32" i="2"/>
  <c r="R32" i="2" s="1"/>
  <c r="Q31" i="2"/>
  <c r="Q30" i="2"/>
  <c r="R30" i="2" s="1"/>
  <c r="Q29" i="2"/>
  <c r="Q28" i="2"/>
  <c r="R28" i="2" s="1"/>
  <c r="Q27" i="2"/>
  <c r="R27" i="2" s="1"/>
  <c r="Q26" i="2"/>
  <c r="R26" i="2" s="1"/>
  <c r="Q25" i="2"/>
  <c r="Q24" i="2"/>
  <c r="R24" i="2" s="1"/>
  <c r="Q23" i="2"/>
  <c r="Q22" i="2"/>
  <c r="R22" i="2" s="1"/>
  <c r="Q21" i="2"/>
  <c r="R21" i="2" s="1"/>
  <c r="Q20" i="2"/>
  <c r="R20" i="2" s="1"/>
  <c r="Q19" i="2"/>
  <c r="R19" i="2" s="1"/>
  <c r="Q18" i="2"/>
  <c r="R18" i="2" s="1"/>
  <c r="Q17" i="2"/>
  <c r="Q16" i="2"/>
  <c r="R16" i="2" s="1"/>
  <c r="Q15" i="2"/>
  <c r="Q14" i="2"/>
  <c r="R14" i="2" s="1"/>
  <c r="Q13" i="2"/>
  <c r="Q12" i="2"/>
  <c r="R12" i="2" s="1"/>
  <c r="Q11" i="2"/>
  <c r="Q10" i="2"/>
  <c r="Q9" i="2"/>
  <c r="Q8" i="2"/>
  <c r="R8" i="2" s="1"/>
  <c r="Q7" i="2"/>
  <c r="Q6" i="2"/>
  <c r="R6" i="2" s="1"/>
  <c r="Q5" i="2"/>
  <c r="R5" i="2" s="1"/>
  <c r="Q4" i="2"/>
  <c r="AC4" i="2" l="1"/>
  <c r="AB4" i="2"/>
  <c r="AC151" i="2"/>
  <c r="AB151" i="2"/>
  <c r="AC149" i="2"/>
  <c r="AB149" i="2"/>
  <c r="AC147" i="2"/>
  <c r="AB147" i="2"/>
  <c r="AC145" i="2"/>
  <c r="AB145" i="2"/>
  <c r="AC143" i="2"/>
  <c r="AB143" i="2"/>
  <c r="AC141" i="2"/>
  <c r="AB141" i="2"/>
  <c r="AC139" i="2"/>
  <c r="AB139" i="2"/>
  <c r="AC137" i="2"/>
  <c r="AB137" i="2"/>
  <c r="AC134" i="2"/>
  <c r="AB134" i="2"/>
  <c r="AC132" i="2"/>
  <c r="AB132" i="2"/>
  <c r="AC130" i="2"/>
  <c r="AB130" i="2"/>
  <c r="AC128" i="2"/>
  <c r="AB128" i="2"/>
  <c r="AC126" i="2"/>
  <c r="AB126" i="2"/>
  <c r="AC124" i="2"/>
  <c r="AB124" i="2"/>
  <c r="AC122" i="2"/>
  <c r="AB122" i="2"/>
  <c r="AC120" i="2"/>
  <c r="AB120" i="2"/>
  <c r="AC118" i="2"/>
  <c r="AB118" i="2"/>
  <c r="AC116" i="2"/>
  <c r="AB116" i="2"/>
  <c r="AC114" i="2"/>
  <c r="AB114" i="2"/>
  <c r="AC112" i="2"/>
  <c r="AB112" i="2"/>
  <c r="AC110" i="2"/>
  <c r="AB110" i="2"/>
  <c r="AC155" i="2"/>
  <c r="AB155" i="2"/>
  <c r="AC153" i="2"/>
  <c r="AB153" i="2"/>
  <c r="AC109" i="2"/>
  <c r="AB109" i="2"/>
  <c r="AC107" i="2"/>
  <c r="AB107" i="2"/>
  <c r="AC105" i="2"/>
  <c r="AB105" i="2"/>
  <c r="AC103" i="2"/>
  <c r="AB103" i="2"/>
  <c r="AC101" i="2"/>
  <c r="AB101" i="2"/>
  <c r="AC99" i="2"/>
  <c r="AB99" i="2"/>
  <c r="AC97" i="2"/>
  <c r="AB97" i="2"/>
  <c r="AC95" i="2"/>
  <c r="AB95" i="2"/>
  <c r="AC93" i="2"/>
  <c r="AB93" i="2"/>
  <c r="AC91" i="2"/>
  <c r="AB91" i="2"/>
  <c r="AC89" i="2"/>
  <c r="AB89" i="2"/>
  <c r="AC87" i="2"/>
  <c r="AB87" i="2"/>
  <c r="AC85" i="2"/>
  <c r="AB85" i="2"/>
  <c r="AC83" i="2"/>
  <c r="AB83" i="2"/>
  <c r="AC81" i="2"/>
  <c r="AB81" i="2"/>
  <c r="AC79" i="2"/>
  <c r="AB79" i="2"/>
  <c r="AC77" i="2"/>
  <c r="AB77" i="2"/>
  <c r="AC75" i="2"/>
  <c r="AB75" i="2"/>
  <c r="AC73" i="2"/>
  <c r="AB73" i="2"/>
  <c r="AC71" i="2"/>
  <c r="AB71" i="2"/>
  <c r="AC69" i="2"/>
  <c r="AB69" i="2"/>
  <c r="AC67" i="2"/>
  <c r="AB67" i="2"/>
  <c r="AC65" i="2"/>
  <c r="AB65" i="2"/>
  <c r="AC63" i="2"/>
  <c r="AB63" i="2"/>
  <c r="AC61" i="2"/>
  <c r="AB61" i="2"/>
  <c r="AC59" i="2"/>
  <c r="AB59" i="2"/>
  <c r="AC57" i="2"/>
  <c r="AB57" i="2"/>
  <c r="AC55" i="2"/>
  <c r="AB55" i="2"/>
  <c r="AC53" i="2"/>
  <c r="AB53" i="2"/>
  <c r="AC50" i="2"/>
  <c r="AB50" i="2"/>
  <c r="AC48" i="2"/>
  <c r="AB48" i="2"/>
  <c r="AC46" i="2"/>
  <c r="AB46" i="2"/>
  <c r="AC44" i="2"/>
  <c r="AB44" i="2"/>
  <c r="AC42" i="2"/>
  <c r="AB42" i="2"/>
  <c r="AC40" i="2"/>
  <c r="AB40" i="2"/>
  <c r="AC38" i="2"/>
  <c r="AB38" i="2"/>
  <c r="AC36" i="2"/>
  <c r="AB36" i="2"/>
  <c r="AC34" i="2"/>
  <c r="AB34" i="2"/>
  <c r="AC32" i="2"/>
  <c r="AB32" i="2"/>
  <c r="AC30" i="2"/>
  <c r="AB30" i="2"/>
  <c r="AC26" i="2"/>
  <c r="AB26" i="2"/>
  <c r="AC24" i="2"/>
  <c r="AB24" i="2"/>
  <c r="AC22" i="2"/>
  <c r="AB22" i="2"/>
  <c r="AC20" i="2"/>
  <c r="AB20" i="2"/>
  <c r="AC18" i="2"/>
  <c r="AB18" i="2"/>
  <c r="AC16" i="2"/>
  <c r="AB16" i="2"/>
  <c r="AC14" i="2"/>
  <c r="AB14" i="2"/>
  <c r="AC12" i="2"/>
  <c r="AB12" i="2"/>
  <c r="AC10" i="2"/>
  <c r="AB10" i="2"/>
  <c r="AC8" i="2"/>
  <c r="AB8" i="2"/>
  <c r="AC6" i="2"/>
  <c r="AB6" i="2"/>
  <c r="R4" i="2"/>
  <c r="Q157" i="2"/>
  <c r="AB152" i="2"/>
  <c r="AC150" i="2"/>
  <c r="AB150" i="2"/>
  <c r="AC148" i="2"/>
  <c r="AB148" i="2"/>
  <c r="AC146" i="2"/>
  <c r="AB146" i="2"/>
  <c r="AC144" i="2"/>
  <c r="AB144" i="2"/>
  <c r="AC142" i="2"/>
  <c r="AB142" i="2"/>
  <c r="AC140" i="2"/>
  <c r="AB140" i="2"/>
  <c r="AC138" i="2"/>
  <c r="AB138" i="2"/>
  <c r="AC136" i="2"/>
  <c r="AB136" i="2"/>
  <c r="AC133" i="2"/>
  <c r="AB133" i="2"/>
  <c r="AC131" i="2"/>
  <c r="AB131" i="2"/>
  <c r="AC129" i="2"/>
  <c r="AB129" i="2"/>
  <c r="AC127" i="2"/>
  <c r="AB127" i="2"/>
  <c r="AC125" i="2"/>
  <c r="AB125" i="2"/>
  <c r="AC123" i="2"/>
  <c r="AB123" i="2"/>
  <c r="AC121" i="2"/>
  <c r="AB121" i="2"/>
  <c r="AC119" i="2"/>
  <c r="AB119" i="2"/>
  <c r="AC117" i="2"/>
  <c r="AB117" i="2"/>
  <c r="AC115" i="2"/>
  <c r="AB115" i="2"/>
  <c r="AC113" i="2"/>
  <c r="AB113" i="2"/>
  <c r="AB111" i="2"/>
  <c r="AC156" i="2"/>
  <c r="AB156" i="2"/>
  <c r="AC154" i="2"/>
  <c r="AB154" i="2"/>
  <c r="AC108" i="2"/>
  <c r="AB108" i="2"/>
  <c r="AC106" i="2"/>
  <c r="AB106" i="2"/>
  <c r="AC104" i="2"/>
  <c r="AB104" i="2"/>
  <c r="AC102" i="2"/>
  <c r="AB102" i="2"/>
  <c r="AC100" i="2"/>
  <c r="AB100" i="2"/>
  <c r="AC98" i="2"/>
  <c r="AB98" i="2"/>
  <c r="AC96" i="2"/>
  <c r="AB96" i="2"/>
  <c r="AC94" i="2"/>
  <c r="AB94" i="2"/>
  <c r="AC92" i="2"/>
  <c r="AB92" i="2"/>
  <c r="AC90" i="2"/>
  <c r="AB90" i="2"/>
  <c r="AC88" i="2"/>
  <c r="AB88" i="2"/>
  <c r="AC86" i="2"/>
  <c r="AB86" i="2"/>
  <c r="AC84" i="2"/>
  <c r="AB84" i="2"/>
  <c r="AC82" i="2"/>
  <c r="AB82" i="2"/>
  <c r="AC80" i="2"/>
  <c r="AB80" i="2"/>
  <c r="AB78" i="2"/>
  <c r="AB76" i="2"/>
  <c r="AC74" i="2"/>
  <c r="AB74" i="2"/>
  <c r="AC72" i="2"/>
  <c r="AB72" i="2"/>
  <c r="AC70" i="2"/>
  <c r="AB70" i="2"/>
  <c r="AC68" i="2"/>
  <c r="AB68" i="2"/>
  <c r="AC66" i="2"/>
  <c r="AB66" i="2"/>
  <c r="AC64" i="2"/>
  <c r="AB64" i="2"/>
  <c r="AC62" i="2"/>
  <c r="AB62" i="2"/>
  <c r="AC60" i="2"/>
  <c r="AB60" i="2"/>
  <c r="AC58" i="2"/>
  <c r="AB58" i="2"/>
  <c r="AC56" i="2"/>
  <c r="AB56" i="2"/>
  <c r="AC54" i="2"/>
  <c r="AB54" i="2"/>
  <c r="AC51" i="2"/>
  <c r="AB51" i="2"/>
  <c r="AC49" i="2"/>
  <c r="AB49" i="2"/>
  <c r="AC47" i="2"/>
  <c r="AB47" i="2"/>
  <c r="AC45" i="2"/>
  <c r="AB45" i="2"/>
  <c r="AC43" i="2"/>
  <c r="AB43" i="2"/>
  <c r="AC41" i="2"/>
  <c r="AB41" i="2"/>
  <c r="AC39" i="2"/>
  <c r="AB39" i="2"/>
  <c r="AC37" i="2"/>
  <c r="AB37" i="2"/>
  <c r="AC35" i="2"/>
  <c r="AB35" i="2"/>
  <c r="AC33" i="2"/>
  <c r="AB33" i="2"/>
  <c r="AC31" i="2"/>
  <c r="AB31" i="2"/>
  <c r="AC29" i="2"/>
  <c r="AB29" i="2"/>
  <c r="AC27" i="2"/>
  <c r="AB27" i="2"/>
  <c r="AC25" i="2"/>
  <c r="AB25" i="2"/>
  <c r="AC23" i="2"/>
  <c r="AB23" i="2"/>
  <c r="AC21" i="2"/>
  <c r="AB21" i="2"/>
  <c r="AC19" i="2"/>
  <c r="AB19" i="2"/>
  <c r="AC17" i="2"/>
  <c r="AB17" i="2"/>
  <c r="AC15" i="2"/>
  <c r="AB15" i="2"/>
  <c r="AC13" i="2"/>
  <c r="AB13" i="2"/>
  <c r="AC11" i="2"/>
  <c r="AB11" i="2"/>
  <c r="AC9" i="2"/>
  <c r="AB9" i="2"/>
  <c r="AB7" i="2"/>
  <c r="AC5" i="2"/>
  <c r="AB5" i="2"/>
  <c r="AC28" i="2"/>
  <c r="AB28" i="2"/>
  <c r="AC7" i="2"/>
  <c r="R148" i="2"/>
  <c r="R10" i="2"/>
  <c r="R147" i="2"/>
  <c r="R145" i="2"/>
  <c r="R143" i="2"/>
  <c r="R141" i="2"/>
  <c r="R137" i="2"/>
  <c r="R133" i="2"/>
  <c r="R121" i="2"/>
  <c r="R119" i="2"/>
  <c r="R117" i="2"/>
  <c r="R113" i="2"/>
  <c r="R111" i="2"/>
  <c r="R73" i="2"/>
  <c r="R71" i="2"/>
  <c r="R69" i="2"/>
  <c r="R67" i="2"/>
  <c r="R65" i="2"/>
  <c r="R41" i="2"/>
  <c r="R39" i="2"/>
  <c r="R33" i="2"/>
  <c r="R29" i="2"/>
  <c r="R25" i="2"/>
  <c r="R23" i="2"/>
  <c r="R17" i="2"/>
  <c r="R15" i="2"/>
  <c r="R13" i="2"/>
  <c r="R11" i="2"/>
  <c r="R9" i="2"/>
  <c r="R7" i="2"/>
  <c r="Y157" i="2"/>
  <c r="U157" i="2"/>
  <c r="T157" i="2"/>
  <c r="R31" i="2"/>
  <c r="R43" i="2"/>
  <c r="W157" i="2"/>
  <c r="V157" i="2"/>
  <c r="X157" i="2"/>
  <c r="R157" i="2" l="1"/>
  <c r="Y170" i="2"/>
  <c r="AJ159" i="2" s="1"/>
  <c r="Y168" i="2"/>
  <c r="AG159" i="2" s="1"/>
  <c r="AF159" i="2"/>
  <c r="Y166" i="2"/>
  <c r="AH159" i="2" s="1"/>
  <c r="Y160" i="2"/>
  <c r="AE159" i="2" s="1"/>
  <c r="Y164" i="2"/>
  <c r="AI159" i="2" s="1"/>
</calcChain>
</file>

<file path=xl/sharedStrings.xml><?xml version="1.0" encoding="utf-8"?>
<sst xmlns="http://schemas.openxmlformats.org/spreadsheetml/2006/main" count="663" uniqueCount="210">
  <si>
    <t>No</t>
  </si>
  <si>
    <t>I</t>
  </si>
  <si>
    <t>II</t>
  </si>
  <si>
    <t>IV</t>
  </si>
  <si>
    <t>V</t>
  </si>
  <si>
    <t>VI</t>
  </si>
  <si>
    <t>VII</t>
  </si>
  <si>
    <t>VIII</t>
  </si>
  <si>
    <t>IX</t>
  </si>
  <si>
    <t>X</t>
  </si>
  <si>
    <t>XI</t>
  </si>
  <si>
    <t>XII</t>
  </si>
  <si>
    <t>XIII</t>
  </si>
  <si>
    <t>XIV</t>
  </si>
  <si>
    <t>XV</t>
  </si>
  <si>
    <t>XVI</t>
  </si>
  <si>
    <t>XVII</t>
  </si>
  <si>
    <t>XVIII</t>
  </si>
  <si>
    <t>XIX</t>
  </si>
  <si>
    <t>XXI</t>
  </si>
  <si>
    <t>XXII</t>
  </si>
  <si>
    <t>XXIII</t>
  </si>
  <si>
    <t>XXIV</t>
  </si>
  <si>
    <t>XXV</t>
  </si>
  <si>
    <t>Dtto</t>
  </si>
  <si>
    <t>Municipio</t>
  </si>
  <si>
    <t>Votación Obtenida por los Partidos Políticos y Coaliciones</t>
  </si>
  <si>
    <t>Votación
Total</t>
  </si>
  <si>
    <t>PAN</t>
  </si>
  <si>
    <t>PRI</t>
  </si>
  <si>
    <t>PRD</t>
  </si>
  <si>
    <t>PVEM</t>
  </si>
  <si>
    <t>PT</t>
  </si>
  <si>
    <t>PMC</t>
  </si>
  <si>
    <t>PUP</t>
  </si>
  <si>
    <t>PNA</t>
  </si>
  <si>
    <t>PSD</t>
  </si>
  <si>
    <t>Nulos</t>
  </si>
  <si>
    <t>CNR</t>
  </si>
  <si>
    <t>% de 
Participación</t>
  </si>
  <si>
    <t xml:space="preserve"> San Jacinto Amilpas</t>
  </si>
  <si>
    <t xml:space="preserve"> Santa Cruz Xoxocotlán</t>
  </si>
  <si>
    <t xml:space="preserve"> San Andrés Zautla</t>
  </si>
  <si>
    <t xml:space="preserve"> San Francisco Telixtlahuaca</t>
  </si>
  <si>
    <t xml:space="preserve"> San Pablo Huitzo</t>
  </si>
  <si>
    <t xml:space="preserve"> Santiago Suchilquitongo</t>
  </si>
  <si>
    <t xml:space="preserve"> Soledad Etla</t>
  </si>
  <si>
    <t xml:space="preserve"> Trinidad Zaachila</t>
  </si>
  <si>
    <t xml:space="preserve"> Asunción Ixtaltepec</t>
  </si>
  <si>
    <t xml:space="preserve"> El Espinal</t>
  </si>
  <si>
    <t xml:space="preserve"> Ciudad Ixtepec</t>
  </si>
  <si>
    <t xml:space="preserve"> Magdalena Tequisistlán</t>
  </si>
  <si>
    <t xml:space="preserve"> Magdalena Tlacotepec</t>
  </si>
  <si>
    <t xml:space="preserve"> San Pedro Comitancillo</t>
  </si>
  <si>
    <t xml:space="preserve"> Santa María Mixtequilla</t>
  </si>
  <si>
    <t xml:space="preserve"> Santiago Laollaga</t>
  </si>
  <si>
    <t xml:space="preserve"> Santo Domingo Chihuitán</t>
  </si>
  <si>
    <t xml:space="preserve"> Salina Cruz</t>
  </si>
  <si>
    <t xml:space="preserve"> San Blas Atempa</t>
  </si>
  <si>
    <t xml:space="preserve"> San Pedro Huamelula</t>
  </si>
  <si>
    <t xml:space="preserve"> San Pedro Huilotepec</t>
  </si>
  <si>
    <t xml:space="preserve"> Santo Domingo Tehuantepec</t>
  </si>
  <si>
    <t xml:space="preserve"> San Mateo Río Hondo</t>
  </si>
  <si>
    <t xml:space="preserve"> San Pedro Pochutla</t>
  </si>
  <si>
    <t xml:space="preserve"> Santa María Huatulco</t>
  </si>
  <si>
    <t xml:space="preserve"> Santa María Tonameca</t>
  </si>
  <si>
    <t xml:space="preserve"> San Pedro Mixtepec</t>
  </si>
  <si>
    <t xml:space="preserve"> Santa Catarina Juquila</t>
  </si>
  <si>
    <t xml:space="preserve"> San Agustín Amatengo</t>
  </si>
  <si>
    <t xml:space="preserve"> San Andrés Huaxpaltepec</t>
  </si>
  <si>
    <t xml:space="preserve"> San José Estancia Grande</t>
  </si>
  <si>
    <t xml:space="preserve"> San Juan Cacahuatepec</t>
  </si>
  <si>
    <t xml:space="preserve"> San Juan Colorado</t>
  </si>
  <si>
    <t xml:space="preserve"> San Lorenzo</t>
  </si>
  <si>
    <t xml:space="preserve"> San Pedro Atoyac</t>
  </si>
  <si>
    <t xml:space="preserve"> San Pedro Jicayán</t>
  </si>
  <si>
    <t xml:space="preserve"> San Sebastián Ixcapa</t>
  </si>
  <si>
    <t xml:space="preserve"> Santa María Cortijo</t>
  </si>
  <si>
    <t xml:space="preserve"> Santa María Huazolotitlán</t>
  </si>
  <si>
    <t xml:space="preserve"> Santiago Jamiltepec</t>
  </si>
  <si>
    <t xml:space="preserve"> Santiago Llano Grande</t>
  </si>
  <si>
    <t xml:space="preserve"> Santiago Pinotepa Nacional</t>
  </si>
  <si>
    <t xml:space="preserve"> Santiago Tapextla</t>
  </si>
  <si>
    <t xml:space="preserve"> Santiago Tetepec</t>
  </si>
  <si>
    <t xml:space="preserve"> Santo Domingo Armenta</t>
  </si>
  <si>
    <t xml:space="preserve"> San Andrés Cabecera Nueva</t>
  </si>
  <si>
    <t xml:space="preserve"> San Pedro Amuzgos</t>
  </si>
  <si>
    <t xml:space="preserve"> Santa Cruz Itundujia</t>
  </si>
  <si>
    <t xml:space="preserve"> Santa María Ipalapa</t>
  </si>
  <si>
    <t xml:space="preserve"> Santa María Zacatepec</t>
  </si>
  <si>
    <t xml:space="preserve"> Asunción Cuyotepeji</t>
  </si>
  <si>
    <t xml:space="preserve"> San Andrés Dinicuiti</t>
  </si>
  <si>
    <t xml:space="preserve"> San Jerónimo Silacayoapilla</t>
  </si>
  <si>
    <t xml:space="preserve"> San Juan Bautista Suchitepec</t>
  </si>
  <si>
    <t xml:space="preserve"> San Marcos Arteaga</t>
  </si>
  <si>
    <t xml:space="preserve"> San Martín Zacatepec</t>
  </si>
  <si>
    <t xml:space="preserve"> San Miguel Amatitlán</t>
  </si>
  <si>
    <t xml:space="preserve"> Santiago Ayuquililla</t>
  </si>
  <si>
    <t xml:space="preserve"> Santiago Cacaloxtepec</t>
  </si>
  <si>
    <t xml:space="preserve"> Santiago Huajolotitlán</t>
  </si>
  <si>
    <t xml:space="preserve"> Santo Domingo Tonalá</t>
  </si>
  <si>
    <t xml:space="preserve"> Asunción Nochixtlán</t>
  </si>
  <si>
    <t xml:space="preserve"> Huautepec</t>
  </si>
  <si>
    <t xml:space="preserve"> San Bartolomé Ayautla</t>
  </si>
  <si>
    <t xml:space="preserve"> San José Tenango</t>
  </si>
  <si>
    <t xml:space="preserve"> San Juan Bautista Cuicatlán</t>
  </si>
  <si>
    <t xml:space="preserve"> San Juan Bautista Tlacoatzintepec</t>
  </si>
  <si>
    <t xml:space="preserve"> San Juan Coatzóspam</t>
  </si>
  <si>
    <t xml:space="preserve"> Santa María Tecomavaca</t>
  </si>
  <si>
    <t xml:space="preserve"> Santa María Teopoxco</t>
  </si>
  <si>
    <t xml:space="preserve"> Santa María Texcatitlán</t>
  </si>
  <si>
    <t xml:space="preserve"> Valerio Trujano</t>
  </si>
  <si>
    <t xml:space="preserve"> Ayotzintepec</t>
  </si>
  <si>
    <t xml:space="preserve"> Loma Bonita</t>
  </si>
  <si>
    <t xml:space="preserve"> San José Chiltepec</t>
  </si>
  <si>
    <t xml:space="preserve"> San Juan Bautista Tuxtepec</t>
  </si>
  <si>
    <t xml:space="preserve"> San Juan Bautista Valle Nacional</t>
  </si>
  <si>
    <t xml:space="preserve"> Santa María Jacatepec</t>
  </si>
  <si>
    <t xml:space="preserve"> Asunción Ocotlán</t>
  </si>
  <si>
    <t xml:space="preserve"> Magdalena Ocotlán</t>
  </si>
  <si>
    <t xml:space="preserve"> San Antonino Castillo Velasco</t>
  </si>
  <si>
    <t xml:space="preserve"> San Baltazar Chichicápam</t>
  </si>
  <si>
    <t xml:space="preserve"> San Pablo Huixtepec</t>
  </si>
  <si>
    <t xml:space="preserve"> Santa Ana Zegache</t>
  </si>
  <si>
    <t xml:space="preserve"> Santa Gertrudis</t>
  </si>
  <si>
    <t xml:space="preserve"> San Agustín Atenango</t>
  </si>
  <si>
    <t xml:space="preserve"> San Juan Ihualtepec</t>
  </si>
  <si>
    <t xml:space="preserve"> San Miguel Ahuehuetitlán</t>
  </si>
  <si>
    <t xml:space="preserve"> San Nicolás Hidalgo</t>
  </si>
  <si>
    <t xml:space="preserve"> Santiago Juxtlahuaca</t>
  </si>
  <si>
    <t xml:space="preserve"> Santiago Tamazola</t>
  </si>
  <si>
    <t xml:space="preserve"> Silacayoápam</t>
  </si>
  <si>
    <t xml:space="preserve"> Zapotitlán Lagunas</t>
  </si>
  <si>
    <t xml:space="preserve"> Santa Cruz Amilpas</t>
  </si>
  <si>
    <t xml:space="preserve"> Chahuites</t>
  </si>
  <si>
    <t xml:space="preserve"> San Francisco Ixhuatán</t>
  </si>
  <si>
    <t xml:space="preserve"> San Pedro Tapanatepec</t>
  </si>
  <si>
    <t xml:space="preserve"> Santa María Xadani</t>
  </si>
  <si>
    <t xml:space="preserve"> Santiago Niltepec</t>
  </si>
  <si>
    <t xml:space="preserve"> Santo Domingo Ingenio</t>
  </si>
  <si>
    <t xml:space="preserve"> Santo Domingo Zanatepec</t>
  </si>
  <si>
    <t xml:space="preserve"> Unión Hidalgo</t>
  </si>
  <si>
    <t xml:space="preserve"> Matías Romero Avendaño</t>
  </si>
  <si>
    <t xml:space="preserve"> San Juan Guichicovi</t>
  </si>
  <si>
    <t xml:space="preserve"> Santa María Petapa</t>
  </si>
  <si>
    <t xml:space="preserve"> Santo Domingo Petapa</t>
  </si>
  <si>
    <t xml:space="preserve"> Cosolapa</t>
  </si>
  <si>
    <t xml:space="preserve"> San Felipe Usila</t>
  </si>
  <si>
    <t xml:space="preserve"> San José Independencia</t>
  </si>
  <si>
    <t xml:space="preserve"> San Lucas Ojitlán</t>
  </si>
  <si>
    <t xml:space="preserve"> San Miguel Soyaltepec</t>
  </si>
  <si>
    <t xml:space="preserve"> San Pedro Ixcatlán</t>
  </si>
  <si>
    <t xml:space="preserve"> Cuilápam de Guerrero</t>
  </si>
  <si>
    <t xml:space="preserve"> Oaxaca de Juárez</t>
  </si>
  <si>
    <t xml:space="preserve"> Villa de Etla</t>
  </si>
  <si>
    <t xml:space="preserve"> Villa de Zaachila</t>
  </si>
  <si>
    <t xml:space="preserve"> San Pablo Villa de Mitla</t>
  </si>
  <si>
    <t xml:space="preserve"> Tlacolula de Matamoros</t>
  </si>
  <si>
    <t xml:space="preserve"> Santa María Jalapa del Marqués</t>
  </si>
  <si>
    <t xml:space="preserve"> Miahuatlán de Porfirio Díaz</t>
  </si>
  <si>
    <t xml:space="preserve"> Villa de Tututepec de Melchor Ocampo</t>
  </si>
  <si>
    <t xml:space="preserve"> Heroica Ciudad de Ejutla de Crespo</t>
  </si>
  <si>
    <t xml:space="preserve"> Villa Sola de Vega</t>
  </si>
  <si>
    <t xml:space="preserve"> Mártires de Tacubaya</t>
  </si>
  <si>
    <t xml:space="preserve"> Pinotepa de Don Luis</t>
  </si>
  <si>
    <t xml:space="preserve"> San Juan Bautista lo de Soto</t>
  </si>
  <si>
    <t xml:space="preserve"> Putla Villa de Guerrero</t>
  </si>
  <si>
    <t xml:space="preserve"> Chalcatongo de Hidalgo</t>
  </si>
  <si>
    <t xml:space="preserve"> Heroica Ciudad de Tlaxiaco</t>
  </si>
  <si>
    <t xml:space="preserve"> San Pedro y San Pablo Teposcolula</t>
  </si>
  <si>
    <t xml:space="preserve"> Villa de Tamazulápam del Progreso</t>
  </si>
  <si>
    <t xml:space="preserve"> Villa Tejúpam de la Unión</t>
  </si>
  <si>
    <t xml:space="preserve"> Fresnillo de Trujano</t>
  </si>
  <si>
    <t xml:space="preserve"> Heroica Ciudad de Huajuapan de León</t>
  </si>
  <si>
    <t xml:space="preserve"> Mariscala de Juárez</t>
  </si>
  <si>
    <t xml:space="preserve"> Santa Cruz Tacache de Mina</t>
  </si>
  <si>
    <t xml:space="preserve"> Villa de Santiago Chazumba</t>
  </si>
  <si>
    <t xml:space="preserve"> Heroica Villa Tezoatlán de Segura y Luna, 
Cuna de la Independencia de Oaxaca</t>
  </si>
  <si>
    <t xml:space="preserve"> Huautla de Jiménez</t>
  </si>
  <si>
    <t xml:space="preserve"> Teotitlán de Flores Magón</t>
  </si>
  <si>
    <t xml:space="preserve"> Ciénega de Zimatlán</t>
  </si>
  <si>
    <t xml:space="preserve"> Ocotlán de Morelos</t>
  </si>
  <si>
    <t xml:space="preserve"> Zimatlán de Álvarez</t>
  </si>
  <si>
    <t xml:space="preserve"> Guadalupe de Ramírez</t>
  </si>
  <si>
    <t xml:space="preserve"> Santa Lucía del Camino</t>
  </si>
  <si>
    <t xml:space="preserve"> Heroica Ciudad de Juchitán de Zaragoza</t>
  </si>
  <si>
    <t xml:space="preserve"> Reforma de Pineda</t>
  </si>
  <si>
    <t xml:space="preserve"> San Francisco del Mar</t>
  </si>
  <si>
    <t xml:space="preserve"> El Barrio de la Soledad</t>
  </si>
  <si>
    <t xml:space="preserve"> Acatlán de Pérez Figueroa</t>
  </si>
  <si>
    <t xml:space="preserve"> San Felipe Jalapa de Díaz</t>
  </si>
  <si>
    <t>Votación por 
Municipio</t>
  </si>
  <si>
    <t>Lista
Nominal</t>
  </si>
  <si>
    <t>Casillas</t>
  </si>
  <si>
    <t>Unidos por 
el Desarrollo</t>
  </si>
  <si>
    <t>Compromiso
por Oaxaca</t>
  </si>
  <si>
    <r>
      <rPr>
        <b/>
        <sz val="11"/>
        <color theme="1"/>
        <rFont val="Humnst777 Cn BT"/>
        <family val="2"/>
      </rPr>
      <t xml:space="preserve">           </t>
    </r>
    <r>
      <rPr>
        <sz val="11"/>
        <color theme="1"/>
        <rFont val="Humnst777 BlkCn BT"/>
        <family val="2"/>
      </rPr>
      <t>Instituto Estatal Electoral y de Participación Ciudadana de Oaxaca</t>
    </r>
    <r>
      <rPr>
        <sz val="11"/>
        <color theme="1"/>
        <rFont val="Humnst777 Cn BT"/>
        <family val="2"/>
      </rPr>
      <t xml:space="preserve">
           Votación por partido político y total por coaliciones de los 153 municipios por el régimen de partidos políticos
           Elección de Concejales a los Ayuntamientos 2013</t>
    </r>
  </si>
  <si>
    <t>Total de Municipios ganados por cada Coalición o Partido Político</t>
  </si>
  <si>
    <t>Unidos por el Desarrollo</t>
  </si>
  <si>
    <t>Compromiso por Oaxaca</t>
  </si>
  <si>
    <t>Partido Movimiento Ciudadano</t>
  </si>
  <si>
    <t>Partido Unidad Popular</t>
  </si>
  <si>
    <t>Partido Nueva Alianza</t>
  </si>
  <si>
    <t>Partido Socialdemócrata de Oaxaca</t>
  </si>
  <si>
    <t>EXTRA</t>
  </si>
  <si>
    <t xml:space="preserve"> San Miguel Tlacamama *</t>
  </si>
  <si>
    <t xml:space="preserve"> San Dionisio del Mar **</t>
  </si>
  <si>
    <t>N.P.</t>
  </si>
  <si>
    <t>CPO</t>
  </si>
  <si>
    <r>
      <t xml:space="preserve">* Resultados de la Elección Extraordinaria celebrada el domingo 4 de Mayo del 2014 en el Municipio de San Miguel Tlacamama, por sentencia de la Sala Regional Xalapa del Tribunal Electoral del Poder Judicial de la Federación (SX-JRC-315/2013) y SUP-REC-182/2013, de la Sala Superior.
** Se realizarán elecciones extraordinarias en el Municipio de San Dionisio del Mar, por sentencia de la Sala Superior del Tribunal Electoral del Poder Judicial de la Federacion (SUP-REC-190/2013).
- </t>
    </r>
    <r>
      <rPr>
        <b/>
        <sz val="11"/>
        <color theme="1"/>
        <rFont val="Humnst777 Cn BT"/>
        <family val="2"/>
      </rPr>
      <t>N.P.</t>
    </r>
    <r>
      <rPr>
        <sz val="11"/>
        <color theme="1"/>
        <rFont val="Humnst777 Cn BT"/>
        <family val="2"/>
      </rPr>
      <t xml:space="preserve"> No Participó.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</si>
</sst>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164" formatCode="&quot;$&quot;#.00"/>
    <numFmt numFmtId="165" formatCode="m\o\n\th\ d\,\ \y\y\y\y"/>
    <numFmt numFmtId="166" formatCode="_-[$€-2]* #,##0.00_-;\-[$€-2]* #,##0.00_-;_-[$€-2]* &quot;-&quot;??_-"/>
    <numFmt numFmtId="167" formatCode="#.00"/>
    <numFmt numFmtId="168" formatCode="#."/>
    <numFmt numFmtId="169" formatCode="%#.00"/>
  </numFmts>
  <fonts count="12" x14ac:knownFonts="1">
    <font>
      <sz val="11"/>
      <color theme="1"/>
      <name val="Calibri"/>
      <family val="2"/>
      <scheme val="minor"/>
    </font>
    <font>
      <b/>
      <sz val="9"/>
      <color theme="0"/>
      <name val="Humnst777 Cn BT"/>
      <family val="2"/>
    </font>
    <font>
      <sz val="9"/>
      <color theme="1"/>
      <name val="Humnst777 Cn BT"/>
      <family val="2"/>
    </font>
    <font>
      <sz val="11"/>
      <color theme="1"/>
      <name val="Humnst777 Cn BT"/>
      <family val="2"/>
    </font>
    <font>
      <b/>
      <sz val="11"/>
      <color theme="1"/>
      <name val="Humnst777 Cn BT"/>
      <family val="2"/>
    </font>
    <font>
      <b/>
      <sz val="11"/>
      <color theme="0"/>
      <name val="Humnst777 Cn BT"/>
      <family val="2"/>
    </font>
    <font>
      <sz val="11"/>
      <color theme="1"/>
      <name val="Humnst777 BlkCn BT"/>
      <family val="2"/>
    </font>
    <font>
      <sz val="10"/>
      <color theme="1"/>
      <name val="Humnst777 BlkCn BT"/>
      <family val="2"/>
    </font>
    <font>
      <sz val="12"/>
      <color theme="1"/>
      <name val="Humnst777 BlkCn BT"/>
      <family val="2"/>
    </font>
    <font>
      <sz val="1"/>
      <color indexed="8"/>
      <name val="Courier"/>
      <family val="3"/>
    </font>
    <font>
      <sz val="10"/>
      <name val="MS Sans Serif"/>
      <family val="2"/>
    </font>
    <font>
      <b/>
      <sz val="1"/>
      <color indexed="8"/>
      <name val="Courier"/>
      <family val="3"/>
    </font>
  </fonts>
  <fills count="4">
    <fill>
      <patternFill patternType="none"/>
    </fill>
    <fill>
      <patternFill patternType="gray125"/>
    </fill>
    <fill>
      <patternFill patternType="solid">
        <fgColor rgb="FFC00000"/>
        <bgColor indexed="64"/>
      </patternFill>
    </fill>
    <fill>
      <patternFill patternType="solid">
        <fgColor theme="5" tint="0.79998168889431442"/>
        <bgColor indexed="64"/>
      </patternFill>
    </fill>
  </fills>
  <borders count="11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hair">
        <color auto="1"/>
      </right>
      <top style="hair">
        <color auto="1"/>
      </top>
      <bottom/>
      <diagonal/>
    </border>
    <border>
      <left/>
      <right style="hair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/>
    <xf numFmtId="4" fontId="9" fillId="0" borderId="0">
      <protection locked="0"/>
    </xf>
    <xf numFmtId="164" fontId="9" fillId="0" borderId="0">
      <protection locked="0"/>
    </xf>
    <xf numFmtId="165" fontId="9" fillId="0" borderId="0">
      <protection locked="0"/>
    </xf>
    <xf numFmtId="166" fontId="10" fillId="0" borderId="0" applyFont="0" applyFill="0" applyBorder="0" applyAlignment="0" applyProtection="0"/>
    <xf numFmtId="167" fontId="9" fillId="0" borderId="0">
      <protection locked="0"/>
    </xf>
    <xf numFmtId="168" fontId="11" fillId="0" borderId="0">
      <protection locked="0"/>
    </xf>
    <xf numFmtId="168" fontId="11" fillId="0" borderId="0">
      <protection locked="0"/>
    </xf>
    <xf numFmtId="169" fontId="9" fillId="0" borderId="0">
      <protection locked="0"/>
    </xf>
  </cellStyleXfs>
  <cellXfs count="45">
    <xf numFmtId="0" fontId="0" fillId="0" borderId="0" xfId="0"/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left" vertical="center"/>
    </xf>
    <xf numFmtId="3" fontId="3" fillId="0" borderId="1" xfId="0" applyNumberFormat="1" applyFont="1" applyBorder="1" applyAlignment="1">
      <alignment horizontal="right" vertical="center"/>
    </xf>
    <xf numFmtId="0" fontId="3" fillId="0" borderId="1" xfId="0" applyFont="1" applyBorder="1" applyAlignment="1">
      <alignment horizontal="right" vertical="center" wrapText="1"/>
    </xf>
    <xf numFmtId="0" fontId="3" fillId="3" borderId="1" xfId="0" applyFont="1" applyFill="1" applyBorder="1" applyAlignment="1">
      <alignment horizontal="center" vertical="center"/>
    </xf>
    <xf numFmtId="3" fontId="3" fillId="3" borderId="1" xfId="0" applyNumberFormat="1" applyFont="1" applyFill="1" applyBorder="1" applyAlignment="1">
      <alignment horizontal="right" vertical="center"/>
    </xf>
    <xf numFmtId="0" fontId="3" fillId="3" borderId="1" xfId="0" applyFont="1" applyFill="1" applyBorder="1" applyAlignment="1">
      <alignment horizontal="right" vertical="center" wrapText="1"/>
    </xf>
    <xf numFmtId="3" fontId="3" fillId="3" borderId="1" xfId="0" applyNumberFormat="1" applyFont="1" applyFill="1" applyBorder="1" applyAlignment="1">
      <alignment vertical="center"/>
    </xf>
    <xf numFmtId="10" fontId="3" fillId="3" borderId="1" xfId="0" applyNumberFormat="1" applyFont="1" applyFill="1" applyBorder="1" applyAlignment="1">
      <alignment vertical="center"/>
    </xf>
    <xf numFmtId="0" fontId="3" fillId="0" borderId="0" xfId="0" applyFont="1" applyAlignment="1">
      <alignment vertical="center"/>
    </xf>
    <xf numFmtId="3" fontId="3" fillId="0" borderId="0" xfId="0" applyNumberFormat="1" applyFont="1" applyAlignment="1">
      <alignment vertical="center"/>
    </xf>
    <xf numFmtId="0" fontId="3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 vertical="center" wrapText="1"/>
    </xf>
    <xf numFmtId="0" fontId="2" fillId="0" borderId="0" xfId="0" applyFont="1" applyAlignment="1">
      <alignment vertical="center"/>
    </xf>
    <xf numFmtId="3" fontId="3" fillId="0" borderId="1" xfId="0" applyNumberFormat="1" applyFont="1" applyBorder="1" applyAlignment="1">
      <alignment vertical="center"/>
    </xf>
    <xf numFmtId="10" fontId="3" fillId="0" borderId="1" xfId="0" applyNumberFormat="1" applyFont="1" applyBorder="1" applyAlignment="1">
      <alignment vertical="center"/>
    </xf>
    <xf numFmtId="3" fontId="5" fillId="2" borderId="1" xfId="0" applyNumberFormat="1" applyFont="1" applyFill="1" applyBorder="1" applyAlignment="1">
      <alignment horizontal="right" vertical="center"/>
    </xf>
    <xf numFmtId="10" fontId="5" fillId="2" borderId="1" xfId="0" applyNumberFormat="1" applyFont="1" applyFill="1" applyBorder="1" applyAlignment="1">
      <alignment vertical="center"/>
    </xf>
    <xf numFmtId="3" fontId="3" fillId="0" borderId="2" xfId="0" applyNumberFormat="1" applyFont="1" applyBorder="1" applyAlignment="1">
      <alignment horizontal="right"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3" fontId="3" fillId="0" borderId="0" xfId="0" applyNumberFormat="1" applyFont="1" applyAlignment="1">
      <alignment horizontal="right" vertical="center"/>
    </xf>
    <xf numFmtId="3" fontId="3" fillId="0" borderId="1" xfId="0" applyNumberFormat="1" applyFont="1" applyBorder="1" applyAlignment="1">
      <alignment horizontal="center" vertical="center"/>
    </xf>
    <xf numFmtId="3" fontId="3" fillId="3" borderId="1" xfId="0" applyNumberFormat="1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3" fillId="0" borderId="10" xfId="0" applyFont="1" applyBorder="1" applyAlignment="1">
      <alignment vertical="center"/>
    </xf>
    <xf numFmtId="3" fontId="3" fillId="0" borderId="1" xfId="0" applyNumberFormat="1" applyFont="1" applyFill="1" applyBorder="1" applyAlignment="1">
      <alignment vertical="center"/>
    </xf>
    <xf numFmtId="0" fontId="3" fillId="0" borderId="0" xfId="0" applyFont="1" applyAlignment="1">
      <alignment horizontal="left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center" vertical="center" wrapText="1"/>
    </xf>
    <xf numFmtId="0" fontId="7" fillId="0" borderId="0" xfId="0" applyFont="1" applyBorder="1" applyAlignment="1">
      <alignment horizontal="right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6" fillId="0" borderId="9" xfId="0" applyFont="1" applyBorder="1" applyAlignment="1">
      <alignment horizontal="left" vertical="center" wrapText="1"/>
    </xf>
    <xf numFmtId="0" fontId="3" fillId="0" borderId="9" xfId="0" applyFont="1" applyBorder="1" applyAlignment="1">
      <alignment horizontal="left" vertical="center" wrapText="1"/>
    </xf>
    <xf numFmtId="0" fontId="1" fillId="2" borderId="1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</cellXfs>
  <cellStyles count="9">
    <cellStyle name="Comma" xfId="1"/>
    <cellStyle name="Currency" xfId="2"/>
    <cellStyle name="Date" xfId="3"/>
    <cellStyle name="Euro" xfId="4"/>
    <cellStyle name="Fixed" xfId="5"/>
    <cellStyle name="Heading1" xfId="6"/>
    <cellStyle name="Heading2" xfId="7"/>
    <cellStyle name="Normal" xfId="0" builtinId="0"/>
    <cellStyle name="Percent" xf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60"/>
      <c:rotY val="0"/>
      <c:rAngAx val="0"/>
      <c:perspective val="2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11562788641195644"/>
          <c:y val="0.2099510390008201"/>
          <c:w val="0.78372903266912852"/>
          <c:h val="0.7463726371747873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70C0"/>
              </a:solidFill>
            </c:spPr>
          </c:dPt>
          <c:dPt>
            <c:idx val="1"/>
            <c:bubble3D val="0"/>
            <c:spPr>
              <a:solidFill>
                <a:srgbClr val="FF0000"/>
              </a:solidFill>
            </c:spPr>
          </c:dPt>
          <c:dPt>
            <c:idx val="2"/>
            <c:bubble3D val="0"/>
            <c:spPr>
              <a:solidFill>
                <a:schemeClr val="accent5">
                  <a:lumMod val="75000"/>
                </a:schemeClr>
              </a:solidFill>
            </c:spPr>
          </c:dPt>
          <c:dPt>
            <c:idx val="3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</c:spPr>
          </c:dPt>
          <c:dPt>
            <c:idx val="4"/>
            <c:bubble3D val="0"/>
            <c:spPr>
              <a:solidFill>
                <a:schemeClr val="accent6">
                  <a:lumMod val="75000"/>
                </a:schemeClr>
              </a:solidFill>
            </c:spPr>
          </c:dPt>
          <c:dPt>
            <c:idx val="5"/>
            <c:bubble3D val="0"/>
            <c:spPr>
              <a:solidFill>
                <a:schemeClr val="tx1"/>
              </a:solidFill>
            </c:spPr>
          </c:dPt>
          <c:dLbls>
            <c:dLbl>
              <c:idx val="0"/>
              <c:layout>
                <c:manualLayout>
                  <c:x val="-9.7792749949934445E-3"/>
                  <c:y val="-0.15727819333418969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1.795763215187921E-3"/>
                  <c:y val="2.1733792476507613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6.0208937744622659E-2"/>
                  <c:y val="3.8575437487031017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4.0126026826556076E-2"/>
                  <c:y val="-3.0882730749088465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2.9060547088061851E-3"/>
                  <c:y val="-8.1107526456725587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0.12077919486865341"/>
                  <c:y val="-4.585560704722192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numFmt formatCode="General" sourceLinked="0"/>
            <c:txPr>
              <a:bodyPr/>
              <a:lstStyle/>
              <a:p>
                <a:pPr>
                  <a:defRPr b="1">
                    <a:latin typeface="Humnst777 Cn BT" panose="020B0506030504020204" pitchFamily="34" charset="0"/>
                  </a:defRPr>
                </a:pPr>
                <a:endParaRPr lang="es-E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</c:dLbls>
          <c:cat>
            <c:strRef>
              <c:f>'Mpios Distribución y Coalicion'!$AE$158:$AJ$158</c:f>
              <c:strCache>
                <c:ptCount val="6"/>
                <c:pt idx="0">
                  <c:v>Unidos por el Desarrollo</c:v>
                </c:pt>
                <c:pt idx="1">
                  <c:v>Compromiso por Oaxaca</c:v>
                </c:pt>
                <c:pt idx="2">
                  <c:v>Partido Nueva Alianza</c:v>
                </c:pt>
                <c:pt idx="3">
                  <c:v>Partido Unidad Popular</c:v>
                </c:pt>
                <c:pt idx="4">
                  <c:v>Partido Movimiento Ciudadano</c:v>
                </c:pt>
                <c:pt idx="5">
                  <c:v>Partido Socialdemócrata de Oaxaca</c:v>
                </c:pt>
              </c:strCache>
            </c:strRef>
          </c:cat>
          <c:val>
            <c:numRef>
              <c:f>'Mpios Distribución y Coalicion'!$AE$159:$AJ$159</c:f>
              <c:numCache>
                <c:formatCode>General</c:formatCode>
                <c:ptCount val="6"/>
                <c:pt idx="0">
                  <c:v>65</c:v>
                </c:pt>
                <c:pt idx="1">
                  <c:v>64</c:v>
                </c:pt>
                <c:pt idx="2">
                  <c:v>6</c:v>
                </c:pt>
                <c:pt idx="3">
                  <c:v>5</c:v>
                </c:pt>
                <c:pt idx="4">
                  <c:v>11</c:v>
                </c:pt>
                <c:pt idx="5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 orientation="landscape" verticalDpi="0"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chart" Target="../charts/chart1.xml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13938</xdr:colOff>
      <xdr:row>0</xdr:row>
      <xdr:rowOff>32523</xdr:rowOff>
    </xdr:from>
    <xdr:to>
      <xdr:col>2</xdr:col>
      <xdr:colOff>340818</xdr:colOff>
      <xdr:row>0</xdr:row>
      <xdr:rowOff>608668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38" y="32523"/>
          <a:ext cx="930264" cy="576145"/>
        </a:xfrm>
        <a:prstGeom prst="rect">
          <a:avLst/>
        </a:prstGeom>
      </xdr:spPr>
    </xdr:pic>
    <xdr:clientData/>
  </xdr:twoCellAnchor>
  <xdr:twoCellAnchor editAs="oneCell">
    <xdr:from>
      <xdr:col>22</xdr:col>
      <xdr:colOff>19707</xdr:colOff>
      <xdr:row>0</xdr:row>
      <xdr:rowOff>19708</xdr:rowOff>
    </xdr:from>
    <xdr:to>
      <xdr:col>22</xdr:col>
      <xdr:colOff>481111</xdr:colOff>
      <xdr:row>0</xdr:row>
      <xdr:rowOff>620056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41517" y="19708"/>
          <a:ext cx="461404" cy="600348"/>
        </a:xfrm>
        <a:prstGeom prst="rect">
          <a:avLst/>
        </a:prstGeom>
      </xdr:spPr>
    </xdr:pic>
    <xdr:clientData/>
  </xdr:twoCellAnchor>
  <xdr:twoCellAnchor editAs="oneCell">
    <xdr:from>
      <xdr:col>21</xdr:col>
      <xdr:colOff>241789</xdr:colOff>
      <xdr:row>159</xdr:row>
      <xdr:rowOff>47221</xdr:rowOff>
    </xdr:from>
    <xdr:to>
      <xdr:col>22</xdr:col>
      <xdr:colOff>37616</xdr:colOff>
      <xdr:row>159</xdr:row>
      <xdr:rowOff>416395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981" y="39810433"/>
          <a:ext cx="360000" cy="369174"/>
        </a:xfrm>
        <a:prstGeom prst="rect">
          <a:avLst/>
        </a:prstGeom>
      </xdr:spPr>
    </xdr:pic>
    <xdr:clientData/>
  </xdr:twoCellAnchor>
  <xdr:twoCellAnchor editAs="oneCell">
    <xdr:from>
      <xdr:col>22</xdr:col>
      <xdr:colOff>98712</xdr:colOff>
      <xdr:row>161</xdr:row>
      <xdr:rowOff>71519</xdr:rowOff>
    </xdr:from>
    <xdr:to>
      <xdr:col>22</xdr:col>
      <xdr:colOff>458712</xdr:colOff>
      <xdr:row>161</xdr:row>
      <xdr:rowOff>382522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6077" y="40274346"/>
          <a:ext cx="360000" cy="311003"/>
        </a:xfrm>
        <a:prstGeom prst="rect">
          <a:avLst/>
        </a:prstGeom>
      </xdr:spPr>
    </xdr:pic>
    <xdr:clientData/>
  </xdr:twoCellAnchor>
  <xdr:twoCellAnchor editAs="oneCell">
    <xdr:from>
      <xdr:col>22</xdr:col>
      <xdr:colOff>94846</xdr:colOff>
      <xdr:row>159</xdr:row>
      <xdr:rowOff>52056</xdr:rowOff>
    </xdr:from>
    <xdr:to>
      <xdr:col>22</xdr:col>
      <xdr:colOff>454846</xdr:colOff>
      <xdr:row>159</xdr:row>
      <xdr:rowOff>411560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2211" y="39815268"/>
          <a:ext cx="360000" cy="359504"/>
        </a:xfrm>
        <a:prstGeom prst="rect">
          <a:avLst/>
        </a:prstGeom>
      </xdr:spPr>
    </xdr:pic>
    <xdr:clientData/>
  </xdr:twoCellAnchor>
  <xdr:twoCellAnchor editAs="oneCell">
    <xdr:from>
      <xdr:col>23</xdr:col>
      <xdr:colOff>54346</xdr:colOff>
      <xdr:row>161</xdr:row>
      <xdr:rowOff>47020</xdr:rowOff>
    </xdr:from>
    <xdr:to>
      <xdr:col>23</xdr:col>
      <xdr:colOff>414346</xdr:colOff>
      <xdr:row>161</xdr:row>
      <xdr:rowOff>407020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55288" y="40249847"/>
          <a:ext cx="360000" cy="360000"/>
        </a:xfrm>
        <a:prstGeom prst="rect">
          <a:avLst/>
        </a:prstGeom>
      </xdr:spPr>
    </xdr:pic>
    <xdr:clientData/>
  </xdr:twoCellAnchor>
  <xdr:twoCellAnchor editAs="oneCell">
    <xdr:from>
      <xdr:col>23</xdr:col>
      <xdr:colOff>50482</xdr:colOff>
      <xdr:row>159</xdr:row>
      <xdr:rowOff>59742</xdr:rowOff>
    </xdr:from>
    <xdr:to>
      <xdr:col>23</xdr:col>
      <xdr:colOff>410482</xdr:colOff>
      <xdr:row>159</xdr:row>
      <xdr:rowOff>403874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51424" y="39822954"/>
          <a:ext cx="360000" cy="344132"/>
        </a:xfrm>
        <a:prstGeom prst="rect">
          <a:avLst/>
        </a:prstGeom>
      </xdr:spPr>
    </xdr:pic>
    <xdr:clientData/>
  </xdr:twoCellAnchor>
  <xdr:twoCellAnchor editAs="oneCell">
    <xdr:from>
      <xdr:col>23</xdr:col>
      <xdr:colOff>68596</xdr:colOff>
      <xdr:row>163</xdr:row>
      <xdr:rowOff>90577</xdr:rowOff>
    </xdr:from>
    <xdr:to>
      <xdr:col>23</xdr:col>
      <xdr:colOff>428596</xdr:colOff>
      <xdr:row>163</xdr:row>
      <xdr:rowOff>344223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9538" y="40733019"/>
          <a:ext cx="360000" cy="253646"/>
        </a:xfrm>
        <a:prstGeom prst="rect">
          <a:avLst/>
        </a:prstGeom>
      </xdr:spPr>
    </xdr:pic>
    <xdr:clientData/>
  </xdr:twoCellAnchor>
  <xdr:twoCellAnchor editAs="oneCell">
    <xdr:from>
      <xdr:col>23</xdr:col>
      <xdr:colOff>57405</xdr:colOff>
      <xdr:row>165</xdr:row>
      <xdr:rowOff>50079</xdr:rowOff>
    </xdr:from>
    <xdr:to>
      <xdr:col>23</xdr:col>
      <xdr:colOff>417405</xdr:colOff>
      <xdr:row>165</xdr:row>
      <xdr:rowOff>407600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58347" y="41132137"/>
          <a:ext cx="360000" cy="357521"/>
        </a:xfrm>
        <a:prstGeom prst="rect">
          <a:avLst/>
        </a:prstGeom>
      </xdr:spPr>
    </xdr:pic>
    <xdr:clientData/>
  </xdr:twoCellAnchor>
  <xdr:twoCellAnchor editAs="oneCell">
    <xdr:from>
      <xdr:col>23</xdr:col>
      <xdr:colOff>68192</xdr:colOff>
      <xdr:row>167</xdr:row>
      <xdr:rowOff>60867</xdr:rowOff>
    </xdr:from>
    <xdr:to>
      <xdr:col>23</xdr:col>
      <xdr:colOff>428192</xdr:colOff>
      <xdr:row>167</xdr:row>
      <xdr:rowOff>414200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9134" y="41582540"/>
          <a:ext cx="360000" cy="353333"/>
        </a:xfrm>
        <a:prstGeom prst="rect">
          <a:avLst/>
        </a:prstGeom>
      </xdr:spPr>
    </xdr:pic>
    <xdr:clientData/>
  </xdr:twoCellAnchor>
  <xdr:twoCellAnchor editAs="oneCell">
    <xdr:from>
      <xdr:col>23</xdr:col>
      <xdr:colOff>86308</xdr:colOff>
      <xdr:row>169</xdr:row>
      <xdr:rowOff>42348</xdr:rowOff>
    </xdr:from>
    <xdr:to>
      <xdr:col>23</xdr:col>
      <xdr:colOff>446308</xdr:colOff>
      <xdr:row>169</xdr:row>
      <xdr:rowOff>402348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87250" y="42003636"/>
          <a:ext cx="360000" cy="360000"/>
        </a:xfrm>
        <a:prstGeom prst="rect">
          <a:avLst/>
        </a:prstGeom>
      </xdr:spPr>
    </xdr:pic>
    <xdr:clientData/>
  </xdr:twoCellAnchor>
  <xdr:twoCellAnchor>
    <xdr:from>
      <xdr:col>2</xdr:col>
      <xdr:colOff>666750</xdr:colOff>
      <xdr:row>158</xdr:row>
      <xdr:rowOff>19054</xdr:rowOff>
    </xdr:from>
    <xdr:to>
      <xdr:col>21</xdr:col>
      <xdr:colOff>323850</xdr:colOff>
      <xdr:row>177</xdr:row>
      <xdr:rowOff>40821</xdr:rowOff>
    </xdr:to>
    <xdr:graphicFrame macro="">
      <xdr:nvGraphicFramePr>
        <xdr:cNvPr id="13" name="12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186"/>
  <sheetViews>
    <sheetView tabSelected="1" view="pageBreakPreview" zoomScaleNormal="115" zoomScaleSheetLayoutView="100" workbookViewId="0">
      <pane xSplit="3" ySplit="3" topLeftCell="D157" activePane="bottomRight" state="frozen"/>
      <selection pane="topRight" activeCell="D1" sqref="D1"/>
      <selection pane="bottomLeft" activeCell="A4" sqref="A4"/>
      <selection pane="bottomRight" activeCell="A184" sqref="A184"/>
    </sheetView>
  </sheetViews>
  <sheetFormatPr baseColWidth="10" defaultColWidth="6.42578125" defaultRowHeight="15" x14ac:dyDescent="0.25"/>
  <cols>
    <col min="1" max="1" width="4" style="10" bestFit="1" customWidth="1"/>
    <col min="2" max="2" width="5" style="10" bestFit="1" customWidth="1"/>
    <col min="3" max="3" width="35.85546875" style="10" bestFit="1" customWidth="1"/>
    <col min="4" max="4" width="6.28515625" style="22" bestFit="1" customWidth="1"/>
    <col min="5" max="5" width="10.140625" style="22" bestFit="1" customWidth="1"/>
    <col min="6" max="8" width="8.42578125" style="10" bestFit="1" customWidth="1"/>
    <col min="9" max="10" width="7.28515625" style="10" bestFit="1" customWidth="1"/>
    <col min="11" max="11" width="8.42578125" style="10" bestFit="1" customWidth="1"/>
    <col min="12" max="14" width="7.28515625" style="10" bestFit="1" customWidth="1"/>
    <col min="15" max="15" width="6.140625" style="10" bestFit="1" customWidth="1"/>
    <col min="16" max="16" width="7.28515625" style="10" bestFit="1" customWidth="1"/>
    <col min="17" max="17" width="10.140625" style="10" bestFit="1" customWidth="1"/>
    <col min="18" max="18" width="10" style="10" bestFit="1" customWidth="1"/>
    <col min="19" max="19" width="0.85546875" style="10" customWidth="1"/>
    <col min="20" max="20" width="10" style="10" bestFit="1" customWidth="1"/>
    <col min="21" max="21" width="9.5703125" style="10" bestFit="1" customWidth="1"/>
    <col min="22" max="22" width="8.42578125" style="10" bestFit="1" customWidth="1"/>
    <col min="23" max="25" width="7.28515625" style="10" bestFit="1" customWidth="1"/>
    <col min="26" max="27" width="7.140625" style="10" customWidth="1"/>
    <col min="28" max="28" width="5" style="12" customWidth="1"/>
    <col min="29" max="29" width="9.42578125" style="12" bestFit="1" customWidth="1"/>
    <col min="30" max="30" width="9.42578125" style="10" bestFit="1" customWidth="1"/>
    <col min="31" max="31" width="20.5703125" style="10" bestFit="1" customWidth="1"/>
    <col min="32" max="32" width="21" style="10" bestFit="1" customWidth="1"/>
    <col min="33" max="33" width="26.42578125" style="10" bestFit="1" customWidth="1"/>
    <col min="34" max="34" width="19.5703125" style="10" bestFit="1" customWidth="1"/>
    <col min="35" max="35" width="19" style="10" bestFit="1" customWidth="1"/>
    <col min="36" max="36" width="30" style="10" bestFit="1" customWidth="1"/>
    <col min="37" max="16384" width="6.42578125" style="10"/>
  </cols>
  <sheetData>
    <row r="1" spans="1:29" ht="49.5" customHeight="1" x14ac:dyDescent="0.25">
      <c r="C1" s="41" t="s">
        <v>196</v>
      </c>
      <c r="D1" s="41"/>
      <c r="E1" s="41"/>
      <c r="F1" s="41"/>
      <c r="G1" s="41"/>
      <c r="H1" s="41"/>
      <c r="I1" s="41"/>
      <c r="J1" s="41"/>
      <c r="K1" s="41"/>
      <c r="L1" s="41"/>
      <c r="M1" s="41"/>
      <c r="N1" s="41"/>
      <c r="O1" s="41"/>
      <c r="X1" s="40" t="s">
        <v>191</v>
      </c>
      <c r="Y1" s="40"/>
    </row>
    <row r="2" spans="1:29" s="16" customFormat="1" ht="15.75" customHeight="1" x14ac:dyDescent="0.25">
      <c r="A2" s="32" t="s">
        <v>0</v>
      </c>
      <c r="B2" s="32" t="s">
        <v>24</v>
      </c>
      <c r="C2" s="33" t="s">
        <v>25</v>
      </c>
      <c r="D2" s="32" t="s">
        <v>193</v>
      </c>
      <c r="E2" s="32" t="s">
        <v>192</v>
      </c>
      <c r="F2" s="38" t="s">
        <v>26</v>
      </c>
      <c r="G2" s="39"/>
      <c r="H2" s="39"/>
      <c r="I2" s="39"/>
      <c r="J2" s="39"/>
      <c r="K2" s="39"/>
      <c r="L2" s="39"/>
      <c r="M2" s="39"/>
      <c r="N2" s="39"/>
      <c r="O2" s="43" t="s">
        <v>38</v>
      </c>
      <c r="P2" s="36" t="s">
        <v>37</v>
      </c>
      <c r="Q2" s="32" t="s">
        <v>27</v>
      </c>
      <c r="R2" s="32" t="s">
        <v>39</v>
      </c>
      <c r="T2" s="32" t="s">
        <v>194</v>
      </c>
      <c r="U2" s="32" t="s">
        <v>195</v>
      </c>
      <c r="V2" s="42" t="s">
        <v>33</v>
      </c>
      <c r="W2" s="42" t="s">
        <v>34</v>
      </c>
      <c r="X2" s="42" t="s">
        <v>35</v>
      </c>
      <c r="Y2" s="42" t="s">
        <v>36</v>
      </c>
      <c r="AB2" s="23"/>
      <c r="AC2" s="23"/>
    </row>
    <row r="3" spans="1:29" s="16" customFormat="1" ht="15" customHeight="1" x14ac:dyDescent="0.25">
      <c r="A3" s="32"/>
      <c r="B3" s="32"/>
      <c r="C3" s="34"/>
      <c r="D3" s="32"/>
      <c r="E3" s="32"/>
      <c r="F3" s="13" t="s">
        <v>28</v>
      </c>
      <c r="G3" s="13" t="s">
        <v>29</v>
      </c>
      <c r="H3" s="13" t="s">
        <v>30</v>
      </c>
      <c r="I3" s="13" t="s">
        <v>31</v>
      </c>
      <c r="J3" s="13" t="s">
        <v>32</v>
      </c>
      <c r="K3" s="13" t="s">
        <v>33</v>
      </c>
      <c r="L3" s="13" t="s">
        <v>34</v>
      </c>
      <c r="M3" s="13" t="s">
        <v>35</v>
      </c>
      <c r="N3" s="13" t="s">
        <v>36</v>
      </c>
      <c r="O3" s="44"/>
      <c r="P3" s="37"/>
      <c r="Q3" s="32"/>
      <c r="R3" s="32"/>
      <c r="T3" s="42"/>
      <c r="U3" s="42"/>
      <c r="V3" s="42"/>
      <c r="W3" s="42"/>
      <c r="X3" s="42"/>
      <c r="Y3" s="42"/>
      <c r="Z3" s="16" t="s">
        <v>38</v>
      </c>
      <c r="AA3" s="16" t="s">
        <v>37</v>
      </c>
      <c r="AB3" s="23"/>
      <c r="AC3" s="23"/>
    </row>
    <row r="4" spans="1:29" ht="19.5" customHeight="1" x14ac:dyDescent="0.25">
      <c r="A4" s="1">
        <v>1</v>
      </c>
      <c r="B4" s="1" t="s">
        <v>1</v>
      </c>
      <c r="C4" s="2" t="s">
        <v>152</v>
      </c>
      <c r="D4" s="4">
        <v>20</v>
      </c>
      <c r="E4" s="3">
        <v>12712</v>
      </c>
      <c r="F4" s="17">
        <v>539</v>
      </c>
      <c r="G4" s="17">
        <v>2737</v>
      </c>
      <c r="H4" s="17">
        <v>2000</v>
      </c>
      <c r="I4" s="17">
        <v>270</v>
      </c>
      <c r="J4" s="17">
        <v>219</v>
      </c>
      <c r="K4" s="17">
        <v>366</v>
      </c>
      <c r="L4" s="17">
        <v>461</v>
      </c>
      <c r="M4" s="17">
        <v>396</v>
      </c>
      <c r="N4" s="17">
        <v>350</v>
      </c>
      <c r="O4" s="17">
        <v>0</v>
      </c>
      <c r="P4" s="17">
        <v>193</v>
      </c>
      <c r="Q4" s="17">
        <f t="shared" ref="Q4:Q35" si="0">SUM(F4:P4)</f>
        <v>7531</v>
      </c>
      <c r="R4" s="18">
        <f t="shared" ref="R4:R35" si="1">Q4/E4</f>
        <v>0.59243234738829453</v>
      </c>
      <c r="T4" s="17">
        <f t="shared" ref="T4:T35" si="2">F4+H4+J4</f>
        <v>2758</v>
      </c>
      <c r="U4" s="17">
        <f t="shared" ref="U4:U35" si="3">G4+I4</f>
        <v>3007</v>
      </c>
      <c r="V4" s="17">
        <f t="shared" ref="V4:V35" si="4">K4</f>
        <v>366</v>
      </c>
      <c r="W4" s="17">
        <f t="shared" ref="W4:W35" si="5">L4</f>
        <v>461</v>
      </c>
      <c r="X4" s="17">
        <f t="shared" ref="X4:X35" si="6">M4</f>
        <v>396</v>
      </c>
      <c r="Y4" s="17">
        <f t="shared" ref="Y4:Y35" si="7">N4</f>
        <v>350</v>
      </c>
      <c r="Z4" s="11">
        <f>O4</f>
        <v>0</v>
      </c>
      <c r="AA4" s="11">
        <f>P4</f>
        <v>193</v>
      </c>
      <c r="AB4" s="12" t="str">
        <f>IF(SUM(T4:AA4)=Q4,"OK","CHECAR AQUÍ")</f>
        <v>OK</v>
      </c>
      <c r="AC4" s="12" t="str">
        <f>IF(RANK(T4,T4:Y4)=1,"UPD",IF(RANK(U4,T4:Y4)=1,"CPO",IF(RANK(V4,T4:Y4)=1,"PMC",IF(RANK(W4,T4:Y4)=1,"PUP",IF(RANK(X4,T4:Y4)=1,"PNA",IF(RANK(Y4,T4:Y4)=1,"PSD"))))))</f>
        <v>CPO</v>
      </c>
    </row>
    <row r="5" spans="1:29" ht="19.5" customHeight="1" x14ac:dyDescent="0.25">
      <c r="A5" s="5">
        <v>2</v>
      </c>
      <c r="B5" s="5" t="s">
        <v>1</v>
      </c>
      <c r="C5" s="14" t="s">
        <v>153</v>
      </c>
      <c r="D5" s="7">
        <v>362</v>
      </c>
      <c r="E5" s="6">
        <v>216092</v>
      </c>
      <c r="F5" s="8">
        <v>23313</v>
      </c>
      <c r="G5" s="8">
        <v>33535</v>
      </c>
      <c r="H5" s="8">
        <v>9030</v>
      </c>
      <c r="I5" s="8">
        <v>2378</v>
      </c>
      <c r="J5" s="8">
        <v>2939</v>
      </c>
      <c r="K5" s="8">
        <v>4906</v>
      </c>
      <c r="L5" s="8">
        <v>9448</v>
      </c>
      <c r="M5" s="8">
        <v>959</v>
      </c>
      <c r="N5" s="8">
        <v>723</v>
      </c>
      <c r="O5" s="8">
        <v>191</v>
      </c>
      <c r="P5" s="8">
        <v>3700</v>
      </c>
      <c r="Q5" s="8">
        <f t="shared" si="0"/>
        <v>91122</v>
      </c>
      <c r="R5" s="9">
        <f t="shared" si="1"/>
        <v>0.42168150602521148</v>
      </c>
      <c r="T5" s="8">
        <f t="shared" si="2"/>
        <v>35282</v>
      </c>
      <c r="U5" s="8">
        <f t="shared" si="3"/>
        <v>35913</v>
      </c>
      <c r="V5" s="8">
        <f t="shared" si="4"/>
        <v>4906</v>
      </c>
      <c r="W5" s="8">
        <f t="shared" si="5"/>
        <v>9448</v>
      </c>
      <c r="X5" s="8">
        <f t="shared" si="6"/>
        <v>959</v>
      </c>
      <c r="Y5" s="8">
        <f t="shared" si="7"/>
        <v>723</v>
      </c>
      <c r="Z5" s="11">
        <f t="shared" ref="Z5:Z68" si="8">O5</f>
        <v>191</v>
      </c>
      <c r="AA5" s="11">
        <f t="shared" ref="AA5:AA68" si="9">P5</f>
        <v>3700</v>
      </c>
      <c r="AB5" s="12" t="str">
        <f t="shared" ref="AB5:AB68" si="10">IF(SUM(T5:AA5)=Q5,"OK","CHECAR AQUÍ")</f>
        <v>OK</v>
      </c>
      <c r="AC5" s="12" t="str">
        <f t="shared" ref="AC5:AC68" si="11">IF(RANK(T5,T5:Y5)=1,"UPD",IF(RANK(U5,T5:Y5)=1,"CPO",IF(RANK(V5,T5:Y5)=1,"PMC",IF(RANK(W5,T5:Y5)=1,"PUP",IF(RANK(X5,T5:Y5)=1,"PNA",IF(RANK(Y5,T5:Y5)=1,"PSD"))))))</f>
        <v>CPO</v>
      </c>
    </row>
    <row r="6" spans="1:29" ht="19.5" customHeight="1" x14ac:dyDescent="0.25">
      <c r="A6" s="1">
        <v>3</v>
      </c>
      <c r="B6" s="1" t="s">
        <v>1</v>
      </c>
      <c r="C6" s="2" t="s">
        <v>40</v>
      </c>
      <c r="D6" s="4">
        <v>14</v>
      </c>
      <c r="E6" s="3">
        <v>9054</v>
      </c>
      <c r="F6" s="17">
        <v>154</v>
      </c>
      <c r="G6" s="17">
        <v>1133</v>
      </c>
      <c r="H6" s="17">
        <v>1353</v>
      </c>
      <c r="I6" s="17">
        <v>73</v>
      </c>
      <c r="J6" s="17">
        <v>78</v>
      </c>
      <c r="K6" s="17">
        <v>88</v>
      </c>
      <c r="L6" s="17">
        <v>167</v>
      </c>
      <c r="M6" s="26" t="s">
        <v>207</v>
      </c>
      <c r="N6" s="17">
        <v>1456</v>
      </c>
      <c r="O6" s="17">
        <v>5</v>
      </c>
      <c r="P6" s="17">
        <v>131</v>
      </c>
      <c r="Q6" s="17">
        <f t="shared" si="0"/>
        <v>4638</v>
      </c>
      <c r="R6" s="18">
        <f t="shared" si="1"/>
        <v>0.51225977468522199</v>
      </c>
      <c r="T6" s="17">
        <f t="shared" si="2"/>
        <v>1585</v>
      </c>
      <c r="U6" s="17">
        <f t="shared" si="3"/>
        <v>1206</v>
      </c>
      <c r="V6" s="17">
        <f t="shared" si="4"/>
        <v>88</v>
      </c>
      <c r="W6" s="17">
        <f t="shared" si="5"/>
        <v>167</v>
      </c>
      <c r="X6" s="26" t="str">
        <f t="shared" si="6"/>
        <v>N.P.</v>
      </c>
      <c r="Y6" s="17">
        <f t="shared" si="7"/>
        <v>1456</v>
      </c>
      <c r="Z6" s="11">
        <f t="shared" si="8"/>
        <v>5</v>
      </c>
      <c r="AA6" s="11">
        <f t="shared" si="9"/>
        <v>131</v>
      </c>
      <c r="AB6" s="12" t="str">
        <f t="shared" si="10"/>
        <v>OK</v>
      </c>
      <c r="AC6" s="12" t="str">
        <f t="shared" si="11"/>
        <v>UPD</v>
      </c>
    </row>
    <row r="7" spans="1:29" ht="19.5" customHeight="1" x14ac:dyDescent="0.25">
      <c r="A7" s="5">
        <v>4</v>
      </c>
      <c r="B7" s="5" t="s">
        <v>1</v>
      </c>
      <c r="C7" s="14" t="s">
        <v>41</v>
      </c>
      <c r="D7" s="7">
        <v>83</v>
      </c>
      <c r="E7" s="6">
        <v>53750</v>
      </c>
      <c r="F7" s="8">
        <v>1106</v>
      </c>
      <c r="G7" s="8">
        <v>8076</v>
      </c>
      <c r="H7" s="8">
        <v>4086</v>
      </c>
      <c r="I7" s="8">
        <v>598</v>
      </c>
      <c r="J7" s="8">
        <v>435</v>
      </c>
      <c r="K7" s="8">
        <v>1698</v>
      </c>
      <c r="L7" s="8">
        <v>683</v>
      </c>
      <c r="M7" s="8">
        <v>553</v>
      </c>
      <c r="N7" s="8">
        <v>6824</v>
      </c>
      <c r="O7" s="8">
        <v>40</v>
      </c>
      <c r="P7" s="8">
        <v>950</v>
      </c>
      <c r="Q7" s="8">
        <f t="shared" si="0"/>
        <v>25049</v>
      </c>
      <c r="R7" s="9">
        <f t="shared" si="1"/>
        <v>0.46602790697674418</v>
      </c>
      <c r="T7" s="8">
        <f t="shared" si="2"/>
        <v>5627</v>
      </c>
      <c r="U7" s="8">
        <f t="shared" si="3"/>
        <v>8674</v>
      </c>
      <c r="V7" s="8">
        <f t="shared" si="4"/>
        <v>1698</v>
      </c>
      <c r="W7" s="8">
        <f t="shared" si="5"/>
        <v>683</v>
      </c>
      <c r="X7" s="8">
        <f t="shared" si="6"/>
        <v>553</v>
      </c>
      <c r="Y7" s="8">
        <f t="shared" si="7"/>
        <v>6824</v>
      </c>
      <c r="Z7" s="11">
        <f t="shared" si="8"/>
        <v>40</v>
      </c>
      <c r="AA7" s="11">
        <f t="shared" si="9"/>
        <v>950</v>
      </c>
      <c r="AB7" s="12" t="str">
        <f t="shared" si="10"/>
        <v>OK</v>
      </c>
      <c r="AC7" s="12" t="str">
        <f t="shared" si="11"/>
        <v>CPO</v>
      </c>
    </row>
    <row r="8" spans="1:29" ht="19.5" customHeight="1" x14ac:dyDescent="0.25">
      <c r="A8" s="1">
        <v>5</v>
      </c>
      <c r="B8" s="1" t="s">
        <v>2</v>
      </c>
      <c r="C8" s="2" t="s">
        <v>42</v>
      </c>
      <c r="D8" s="4">
        <v>5</v>
      </c>
      <c r="E8" s="3">
        <v>2721</v>
      </c>
      <c r="F8" s="17">
        <v>56</v>
      </c>
      <c r="G8" s="17">
        <v>770</v>
      </c>
      <c r="H8" s="17">
        <v>941</v>
      </c>
      <c r="I8" s="17">
        <v>42</v>
      </c>
      <c r="J8" s="17">
        <v>40</v>
      </c>
      <c r="K8" s="26" t="s">
        <v>207</v>
      </c>
      <c r="L8" s="26" t="s">
        <v>207</v>
      </c>
      <c r="M8" s="26" t="s">
        <v>207</v>
      </c>
      <c r="N8" s="17">
        <v>27</v>
      </c>
      <c r="O8" s="17">
        <v>0</v>
      </c>
      <c r="P8" s="17">
        <v>49</v>
      </c>
      <c r="Q8" s="17">
        <f t="shared" si="0"/>
        <v>1925</v>
      </c>
      <c r="R8" s="18">
        <f t="shared" si="1"/>
        <v>0.70746049246600518</v>
      </c>
      <c r="T8" s="17">
        <f t="shared" si="2"/>
        <v>1037</v>
      </c>
      <c r="U8" s="17">
        <f t="shared" si="3"/>
        <v>812</v>
      </c>
      <c r="V8" s="26" t="str">
        <f t="shared" si="4"/>
        <v>N.P.</v>
      </c>
      <c r="W8" s="26" t="str">
        <f t="shared" si="5"/>
        <v>N.P.</v>
      </c>
      <c r="X8" s="26" t="str">
        <f t="shared" si="6"/>
        <v>N.P.</v>
      </c>
      <c r="Y8" s="17">
        <f t="shared" si="7"/>
        <v>27</v>
      </c>
      <c r="Z8" s="11">
        <f t="shared" si="8"/>
        <v>0</v>
      </c>
      <c r="AA8" s="11">
        <f t="shared" si="9"/>
        <v>49</v>
      </c>
      <c r="AB8" s="12" t="str">
        <f t="shared" si="10"/>
        <v>OK</v>
      </c>
      <c r="AC8" s="12" t="str">
        <f t="shared" si="11"/>
        <v>UPD</v>
      </c>
    </row>
    <row r="9" spans="1:29" ht="19.5" customHeight="1" x14ac:dyDescent="0.25">
      <c r="A9" s="5">
        <v>6</v>
      </c>
      <c r="B9" s="5" t="s">
        <v>2</v>
      </c>
      <c r="C9" s="14" t="s">
        <v>43</v>
      </c>
      <c r="D9" s="7">
        <v>14</v>
      </c>
      <c r="E9" s="6">
        <v>8244</v>
      </c>
      <c r="F9" s="8">
        <v>108</v>
      </c>
      <c r="G9" s="8">
        <v>1345</v>
      </c>
      <c r="H9" s="8">
        <v>960</v>
      </c>
      <c r="I9" s="8">
        <v>59</v>
      </c>
      <c r="J9" s="8">
        <v>41</v>
      </c>
      <c r="K9" s="27" t="s">
        <v>207</v>
      </c>
      <c r="L9" s="8">
        <v>1215</v>
      </c>
      <c r="M9" s="8">
        <v>1120</v>
      </c>
      <c r="N9" s="8">
        <v>774</v>
      </c>
      <c r="O9" s="8">
        <v>3</v>
      </c>
      <c r="P9" s="8">
        <v>132</v>
      </c>
      <c r="Q9" s="8">
        <f t="shared" si="0"/>
        <v>5757</v>
      </c>
      <c r="R9" s="9">
        <f t="shared" si="1"/>
        <v>0.69832605531295489</v>
      </c>
      <c r="T9" s="8">
        <f t="shared" si="2"/>
        <v>1109</v>
      </c>
      <c r="U9" s="8">
        <f t="shared" si="3"/>
        <v>1404</v>
      </c>
      <c r="V9" s="27" t="str">
        <f t="shared" si="4"/>
        <v>N.P.</v>
      </c>
      <c r="W9" s="8">
        <f t="shared" si="5"/>
        <v>1215</v>
      </c>
      <c r="X9" s="8">
        <f t="shared" si="6"/>
        <v>1120</v>
      </c>
      <c r="Y9" s="8">
        <f t="shared" si="7"/>
        <v>774</v>
      </c>
      <c r="Z9" s="11">
        <f t="shared" si="8"/>
        <v>3</v>
      </c>
      <c r="AA9" s="11">
        <f t="shared" si="9"/>
        <v>132</v>
      </c>
      <c r="AB9" s="12" t="str">
        <f t="shared" si="10"/>
        <v>OK</v>
      </c>
      <c r="AC9" s="12" t="str">
        <f t="shared" si="11"/>
        <v>CPO</v>
      </c>
    </row>
    <row r="10" spans="1:29" ht="19.5" customHeight="1" x14ac:dyDescent="0.25">
      <c r="A10" s="1">
        <v>7</v>
      </c>
      <c r="B10" s="1" t="s">
        <v>2</v>
      </c>
      <c r="C10" s="2" t="s">
        <v>44</v>
      </c>
      <c r="D10" s="4">
        <v>10</v>
      </c>
      <c r="E10" s="3">
        <v>4964</v>
      </c>
      <c r="F10" s="17">
        <v>885</v>
      </c>
      <c r="G10" s="17">
        <v>649</v>
      </c>
      <c r="H10" s="17">
        <v>41</v>
      </c>
      <c r="I10" s="17">
        <v>31</v>
      </c>
      <c r="J10" s="17">
        <v>15</v>
      </c>
      <c r="K10" s="17">
        <v>473</v>
      </c>
      <c r="L10" s="17">
        <v>546</v>
      </c>
      <c r="M10" s="17">
        <v>680</v>
      </c>
      <c r="N10" s="17">
        <v>99</v>
      </c>
      <c r="O10" s="17">
        <v>2</v>
      </c>
      <c r="P10" s="17">
        <v>73</v>
      </c>
      <c r="Q10" s="17">
        <f t="shared" si="0"/>
        <v>3494</v>
      </c>
      <c r="R10" s="18">
        <f t="shared" si="1"/>
        <v>0.70386784850926676</v>
      </c>
      <c r="T10" s="17">
        <f t="shared" si="2"/>
        <v>941</v>
      </c>
      <c r="U10" s="17">
        <f t="shared" si="3"/>
        <v>680</v>
      </c>
      <c r="V10" s="17">
        <f t="shared" si="4"/>
        <v>473</v>
      </c>
      <c r="W10" s="17">
        <f t="shared" si="5"/>
        <v>546</v>
      </c>
      <c r="X10" s="17">
        <f t="shared" si="6"/>
        <v>680</v>
      </c>
      <c r="Y10" s="17">
        <f t="shared" si="7"/>
        <v>99</v>
      </c>
      <c r="Z10" s="11">
        <f t="shared" si="8"/>
        <v>2</v>
      </c>
      <c r="AA10" s="11">
        <f t="shared" si="9"/>
        <v>73</v>
      </c>
      <c r="AB10" s="12" t="str">
        <f t="shared" si="10"/>
        <v>OK</v>
      </c>
      <c r="AC10" s="12" t="str">
        <f t="shared" si="11"/>
        <v>UPD</v>
      </c>
    </row>
    <row r="11" spans="1:29" ht="19.5" customHeight="1" x14ac:dyDescent="0.25">
      <c r="A11" s="5">
        <v>8</v>
      </c>
      <c r="B11" s="5" t="s">
        <v>2</v>
      </c>
      <c r="C11" s="14" t="s">
        <v>45</v>
      </c>
      <c r="D11" s="7">
        <v>11</v>
      </c>
      <c r="E11" s="6">
        <v>6491</v>
      </c>
      <c r="F11" s="8">
        <v>108</v>
      </c>
      <c r="G11" s="8">
        <v>1519</v>
      </c>
      <c r="H11" s="8">
        <v>1263</v>
      </c>
      <c r="I11" s="8">
        <v>99</v>
      </c>
      <c r="J11" s="8">
        <v>52</v>
      </c>
      <c r="K11" s="27" t="s">
        <v>207</v>
      </c>
      <c r="L11" s="8">
        <v>833</v>
      </c>
      <c r="M11" s="27" t="s">
        <v>207</v>
      </c>
      <c r="N11" s="8">
        <v>37</v>
      </c>
      <c r="O11" s="8">
        <v>1</v>
      </c>
      <c r="P11" s="8">
        <v>99</v>
      </c>
      <c r="Q11" s="8">
        <f t="shared" si="0"/>
        <v>4011</v>
      </c>
      <c r="R11" s="9">
        <f t="shared" si="1"/>
        <v>0.61793252195347403</v>
      </c>
      <c r="T11" s="8">
        <f t="shared" si="2"/>
        <v>1423</v>
      </c>
      <c r="U11" s="8">
        <f t="shared" si="3"/>
        <v>1618</v>
      </c>
      <c r="V11" s="27" t="str">
        <f t="shared" si="4"/>
        <v>N.P.</v>
      </c>
      <c r="W11" s="8">
        <f t="shared" si="5"/>
        <v>833</v>
      </c>
      <c r="X11" s="27" t="str">
        <f t="shared" si="6"/>
        <v>N.P.</v>
      </c>
      <c r="Y11" s="8">
        <f t="shared" si="7"/>
        <v>37</v>
      </c>
      <c r="Z11" s="11">
        <f t="shared" si="8"/>
        <v>1</v>
      </c>
      <c r="AA11" s="11">
        <f t="shared" si="9"/>
        <v>99</v>
      </c>
      <c r="AB11" s="12" t="str">
        <f t="shared" si="10"/>
        <v>OK</v>
      </c>
      <c r="AC11" s="12" t="str">
        <f t="shared" si="11"/>
        <v>CPO</v>
      </c>
    </row>
    <row r="12" spans="1:29" ht="19.5" customHeight="1" x14ac:dyDescent="0.25">
      <c r="A12" s="1">
        <v>9</v>
      </c>
      <c r="B12" s="1" t="s">
        <v>2</v>
      </c>
      <c r="C12" s="2" t="s">
        <v>46</v>
      </c>
      <c r="D12" s="4">
        <v>6</v>
      </c>
      <c r="E12" s="3">
        <v>3628</v>
      </c>
      <c r="F12" s="17">
        <v>87</v>
      </c>
      <c r="G12" s="17">
        <v>630</v>
      </c>
      <c r="H12" s="17">
        <v>757</v>
      </c>
      <c r="I12" s="17">
        <v>40</v>
      </c>
      <c r="J12" s="17">
        <v>41</v>
      </c>
      <c r="K12" s="17">
        <v>89</v>
      </c>
      <c r="L12" s="26" t="s">
        <v>207</v>
      </c>
      <c r="M12" s="26" t="s">
        <v>207</v>
      </c>
      <c r="N12" s="17">
        <v>782</v>
      </c>
      <c r="O12" s="17">
        <v>2</v>
      </c>
      <c r="P12" s="17">
        <v>53</v>
      </c>
      <c r="Q12" s="17">
        <f t="shared" si="0"/>
        <v>2481</v>
      </c>
      <c r="R12" s="18">
        <f t="shared" si="1"/>
        <v>0.68384785005512683</v>
      </c>
      <c r="T12" s="17">
        <f t="shared" si="2"/>
        <v>885</v>
      </c>
      <c r="U12" s="17">
        <f t="shared" si="3"/>
        <v>670</v>
      </c>
      <c r="V12" s="17">
        <f t="shared" si="4"/>
        <v>89</v>
      </c>
      <c r="W12" s="26" t="str">
        <f t="shared" si="5"/>
        <v>N.P.</v>
      </c>
      <c r="X12" s="26" t="str">
        <f t="shared" si="6"/>
        <v>N.P.</v>
      </c>
      <c r="Y12" s="17">
        <f t="shared" si="7"/>
        <v>782</v>
      </c>
      <c r="Z12" s="11">
        <f t="shared" si="8"/>
        <v>2</v>
      </c>
      <c r="AA12" s="11">
        <f t="shared" si="9"/>
        <v>53</v>
      </c>
      <c r="AB12" s="12" t="str">
        <f t="shared" si="10"/>
        <v>OK</v>
      </c>
      <c r="AC12" s="12" t="str">
        <f t="shared" si="11"/>
        <v>UPD</v>
      </c>
    </row>
    <row r="13" spans="1:29" ht="19.5" customHeight="1" x14ac:dyDescent="0.25">
      <c r="A13" s="5">
        <v>10</v>
      </c>
      <c r="B13" s="5" t="s">
        <v>2</v>
      </c>
      <c r="C13" s="14" t="s">
        <v>47</v>
      </c>
      <c r="D13" s="7">
        <v>4</v>
      </c>
      <c r="E13" s="6">
        <v>2249</v>
      </c>
      <c r="F13" s="8">
        <v>47</v>
      </c>
      <c r="G13" s="8">
        <v>579</v>
      </c>
      <c r="H13" s="8">
        <v>683</v>
      </c>
      <c r="I13" s="8">
        <v>42</v>
      </c>
      <c r="J13" s="8">
        <v>76</v>
      </c>
      <c r="K13" s="27" t="s">
        <v>207</v>
      </c>
      <c r="L13" s="27" t="s">
        <v>207</v>
      </c>
      <c r="M13" s="27" t="s">
        <v>207</v>
      </c>
      <c r="N13" s="27" t="s">
        <v>207</v>
      </c>
      <c r="O13" s="8">
        <v>2</v>
      </c>
      <c r="P13" s="8">
        <v>53</v>
      </c>
      <c r="Q13" s="8">
        <f t="shared" si="0"/>
        <v>1482</v>
      </c>
      <c r="R13" s="9">
        <f t="shared" si="1"/>
        <v>0.65895953757225434</v>
      </c>
      <c r="T13" s="8">
        <f t="shared" si="2"/>
        <v>806</v>
      </c>
      <c r="U13" s="8">
        <f t="shared" si="3"/>
        <v>621</v>
      </c>
      <c r="V13" s="27" t="str">
        <f t="shared" si="4"/>
        <v>N.P.</v>
      </c>
      <c r="W13" s="27" t="str">
        <f t="shared" si="5"/>
        <v>N.P.</v>
      </c>
      <c r="X13" s="27" t="str">
        <f t="shared" si="6"/>
        <v>N.P.</v>
      </c>
      <c r="Y13" s="27" t="str">
        <f t="shared" si="7"/>
        <v>N.P.</v>
      </c>
      <c r="Z13" s="11">
        <f t="shared" si="8"/>
        <v>2</v>
      </c>
      <c r="AA13" s="11">
        <f t="shared" si="9"/>
        <v>53</v>
      </c>
      <c r="AB13" s="12" t="str">
        <f t="shared" si="10"/>
        <v>OK</v>
      </c>
      <c r="AC13" s="12" t="str">
        <f t="shared" si="11"/>
        <v>UPD</v>
      </c>
    </row>
    <row r="14" spans="1:29" ht="19.5" customHeight="1" x14ac:dyDescent="0.25">
      <c r="A14" s="1">
        <v>11</v>
      </c>
      <c r="B14" s="1" t="s">
        <v>2</v>
      </c>
      <c r="C14" s="2" t="s">
        <v>154</v>
      </c>
      <c r="D14" s="4">
        <v>11</v>
      </c>
      <c r="E14" s="3">
        <v>7144</v>
      </c>
      <c r="F14" s="17">
        <v>81</v>
      </c>
      <c r="G14" s="17">
        <v>1263</v>
      </c>
      <c r="H14" s="17">
        <v>671</v>
      </c>
      <c r="I14" s="17">
        <v>65</v>
      </c>
      <c r="J14" s="17">
        <v>45</v>
      </c>
      <c r="K14" s="17">
        <v>930</v>
      </c>
      <c r="L14" s="17">
        <v>318</v>
      </c>
      <c r="M14" s="17">
        <v>257</v>
      </c>
      <c r="N14" s="17">
        <v>544</v>
      </c>
      <c r="O14" s="17">
        <v>3</v>
      </c>
      <c r="P14" s="17">
        <v>139</v>
      </c>
      <c r="Q14" s="17">
        <f t="shared" si="0"/>
        <v>4316</v>
      </c>
      <c r="R14" s="18">
        <f t="shared" si="1"/>
        <v>0.60414333706606937</v>
      </c>
      <c r="T14" s="17">
        <f t="shared" si="2"/>
        <v>797</v>
      </c>
      <c r="U14" s="17">
        <f t="shared" si="3"/>
        <v>1328</v>
      </c>
      <c r="V14" s="17">
        <f t="shared" si="4"/>
        <v>930</v>
      </c>
      <c r="W14" s="17">
        <f t="shared" si="5"/>
        <v>318</v>
      </c>
      <c r="X14" s="17">
        <f t="shared" si="6"/>
        <v>257</v>
      </c>
      <c r="Y14" s="17">
        <f t="shared" si="7"/>
        <v>544</v>
      </c>
      <c r="Z14" s="11">
        <f t="shared" si="8"/>
        <v>3</v>
      </c>
      <c r="AA14" s="11">
        <f t="shared" si="9"/>
        <v>139</v>
      </c>
      <c r="AB14" s="12" t="str">
        <f t="shared" si="10"/>
        <v>OK</v>
      </c>
      <c r="AC14" s="12" t="str">
        <f t="shared" si="11"/>
        <v>CPO</v>
      </c>
    </row>
    <row r="15" spans="1:29" ht="19.5" customHeight="1" x14ac:dyDescent="0.25">
      <c r="A15" s="5">
        <v>12</v>
      </c>
      <c r="B15" s="5" t="s">
        <v>2</v>
      </c>
      <c r="C15" s="14" t="s">
        <v>155</v>
      </c>
      <c r="D15" s="7">
        <v>36</v>
      </c>
      <c r="E15" s="6">
        <v>23212</v>
      </c>
      <c r="F15" s="8">
        <v>334</v>
      </c>
      <c r="G15" s="8">
        <v>2216</v>
      </c>
      <c r="H15" s="8">
        <v>4017</v>
      </c>
      <c r="I15" s="8">
        <v>140</v>
      </c>
      <c r="J15" s="8">
        <v>259</v>
      </c>
      <c r="K15" s="8">
        <v>113</v>
      </c>
      <c r="L15" s="8">
        <v>656</v>
      </c>
      <c r="M15" s="8">
        <v>892</v>
      </c>
      <c r="N15" s="8">
        <v>3435</v>
      </c>
      <c r="O15" s="8">
        <v>5</v>
      </c>
      <c r="P15" s="8">
        <v>327</v>
      </c>
      <c r="Q15" s="8">
        <f t="shared" si="0"/>
        <v>12394</v>
      </c>
      <c r="R15" s="9">
        <f t="shared" si="1"/>
        <v>0.53394795795278305</v>
      </c>
      <c r="T15" s="8">
        <f t="shared" si="2"/>
        <v>4610</v>
      </c>
      <c r="U15" s="8">
        <f t="shared" si="3"/>
        <v>2356</v>
      </c>
      <c r="V15" s="8">
        <f t="shared" si="4"/>
        <v>113</v>
      </c>
      <c r="W15" s="8">
        <f t="shared" si="5"/>
        <v>656</v>
      </c>
      <c r="X15" s="8">
        <f t="shared" si="6"/>
        <v>892</v>
      </c>
      <c r="Y15" s="8">
        <f t="shared" si="7"/>
        <v>3435</v>
      </c>
      <c r="Z15" s="11">
        <f t="shared" si="8"/>
        <v>5</v>
      </c>
      <c r="AA15" s="11">
        <f t="shared" si="9"/>
        <v>327</v>
      </c>
      <c r="AB15" s="12" t="str">
        <f t="shared" si="10"/>
        <v>OK</v>
      </c>
      <c r="AC15" s="12" t="str">
        <f t="shared" si="11"/>
        <v>UPD</v>
      </c>
    </row>
    <row r="16" spans="1:29" ht="19.5" customHeight="1" x14ac:dyDescent="0.25">
      <c r="A16" s="1">
        <v>13</v>
      </c>
      <c r="B16" s="1" t="s">
        <v>3</v>
      </c>
      <c r="C16" s="2" t="s">
        <v>156</v>
      </c>
      <c r="D16" s="4">
        <v>15</v>
      </c>
      <c r="E16" s="3">
        <v>8170</v>
      </c>
      <c r="F16" s="17">
        <v>2706</v>
      </c>
      <c r="G16" s="17">
        <v>2249</v>
      </c>
      <c r="H16" s="17">
        <v>164</v>
      </c>
      <c r="I16" s="17">
        <v>150</v>
      </c>
      <c r="J16" s="17">
        <v>98</v>
      </c>
      <c r="K16" s="17">
        <v>398</v>
      </c>
      <c r="L16" s="26" t="s">
        <v>207</v>
      </c>
      <c r="M16" s="26" t="s">
        <v>207</v>
      </c>
      <c r="N16" s="26" t="s">
        <v>207</v>
      </c>
      <c r="O16" s="17">
        <v>0</v>
      </c>
      <c r="P16" s="17">
        <v>118</v>
      </c>
      <c r="Q16" s="17">
        <f t="shared" si="0"/>
        <v>5883</v>
      </c>
      <c r="R16" s="18">
        <f t="shared" si="1"/>
        <v>0.72007343941248469</v>
      </c>
      <c r="T16" s="17">
        <f t="shared" si="2"/>
        <v>2968</v>
      </c>
      <c r="U16" s="17">
        <f t="shared" si="3"/>
        <v>2399</v>
      </c>
      <c r="V16" s="17">
        <f t="shared" si="4"/>
        <v>398</v>
      </c>
      <c r="W16" s="26" t="str">
        <f t="shared" si="5"/>
        <v>N.P.</v>
      </c>
      <c r="X16" s="26" t="str">
        <f t="shared" si="6"/>
        <v>N.P.</v>
      </c>
      <c r="Y16" s="26" t="str">
        <f t="shared" si="7"/>
        <v>N.P.</v>
      </c>
      <c r="Z16" s="11">
        <f t="shared" si="8"/>
        <v>0</v>
      </c>
      <c r="AA16" s="11">
        <f t="shared" si="9"/>
        <v>118</v>
      </c>
      <c r="AB16" s="12" t="str">
        <f t="shared" si="10"/>
        <v>OK</v>
      </c>
      <c r="AC16" s="12" t="str">
        <f t="shared" si="11"/>
        <v>UPD</v>
      </c>
    </row>
    <row r="17" spans="1:29" ht="19.5" customHeight="1" x14ac:dyDescent="0.25">
      <c r="A17" s="5">
        <v>14</v>
      </c>
      <c r="B17" s="5" t="s">
        <v>3</v>
      </c>
      <c r="C17" s="14" t="s">
        <v>157</v>
      </c>
      <c r="D17" s="7">
        <v>26</v>
      </c>
      <c r="E17" s="6">
        <v>15568</v>
      </c>
      <c r="F17" s="8">
        <v>2235</v>
      </c>
      <c r="G17" s="8">
        <v>2395</v>
      </c>
      <c r="H17" s="8">
        <v>1683</v>
      </c>
      <c r="I17" s="8">
        <v>101</v>
      </c>
      <c r="J17" s="8">
        <v>165</v>
      </c>
      <c r="K17" s="8">
        <v>164</v>
      </c>
      <c r="L17" s="8">
        <v>124</v>
      </c>
      <c r="M17" s="8">
        <v>1341</v>
      </c>
      <c r="N17" s="8">
        <v>32</v>
      </c>
      <c r="O17" s="8">
        <v>8</v>
      </c>
      <c r="P17" s="8">
        <v>194</v>
      </c>
      <c r="Q17" s="8">
        <f t="shared" si="0"/>
        <v>8442</v>
      </c>
      <c r="R17" s="9">
        <f t="shared" si="1"/>
        <v>0.54226618705035967</v>
      </c>
      <c r="T17" s="8">
        <f t="shared" si="2"/>
        <v>4083</v>
      </c>
      <c r="U17" s="8">
        <f t="shared" si="3"/>
        <v>2496</v>
      </c>
      <c r="V17" s="8">
        <f t="shared" si="4"/>
        <v>164</v>
      </c>
      <c r="W17" s="8">
        <f t="shared" si="5"/>
        <v>124</v>
      </c>
      <c r="X17" s="8">
        <f t="shared" si="6"/>
        <v>1341</v>
      </c>
      <c r="Y17" s="8">
        <f t="shared" si="7"/>
        <v>32</v>
      </c>
      <c r="Z17" s="11">
        <f t="shared" si="8"/>
        <v>8</v>
      </c>
      <c r="AA17" s="11">
        <f t="shared" si="9"/>
        <v>194</v>
      </c>
      <c r="AB17" s="12" t="str">
        <f t="shared" si="10"/>
        <v>OK</v>
      </c>
      <c r="AC17" s="12" t="str">
        <f t="shared" si="11"/>
        <v>UPD</v>
      </c>
    </row>
    <row r="18" spans="1:29" ht="19.5" customHeight="1" x14ac:dyDescent="0.25">
      <c r="A18" s="1">
        <v>15</v>
      </c>
      <c r="B18" s="1" t="s">
        <v>4</v>
      </c>
      <c r="C18" s="2" t="s">
        <v>48</v>
      </c>
      <c r="D18" s="4">
        <v>26</v>
      </c>
      <c r="E18" s="3">
        <v>11729</v>
      </c>
      <c r="F18" s="17">
        <v>74</v>
      </c>
      <c r="G18" s="17">
        <v>3748</v>
      </c>
      <c r="H18" s="17">
        <v>3929</v>
      </c>
      <c r="I18" s="17">
        <v>120</v>
      </c>
      <c r="J18" s="17">
        <v>77</v>
      </c>
      <c r="K18" s="17">
        <v>353</v>
      </c>
      <c r="L18" s="17">
        <v>198</v>
      </c>
      <c r="M18" s="17">
        <v>16</v>
      </c>
      <c r="N18" s="26" t="s">
        <v>207</v>
      </c>
      <c r="O18" s="17">
        <v>0</v>
      </c>
      <c r="P18" s="17">
        <v>147</v>
      </c>
      <c r="Q18" s="17">
        <f t="shared" si="0"/>
        <v>8662</v>
      </c>
      <c r="R18" s="18">
        <f t="shared" si="1"/>
        <v>0.73851138204450506</v>
      </c>
      <c r="T18" s="17">
        <f t="shared" si="2"/>
        <v>4080</v>
      </c>
      <c r="U18" s="17">
        <f t="shared" si="3"/>
        <v>3868</v>
      </c>
      <c r="V18" s="17">
        <f t="shared" si="4"/>
        <v>353</v>
      </c>
      <c r="W18" s="17">
        <f t="shared" si="5"/>
        <v>198</v>
      </c>
      <c r="X18" s="17">
        <f t="shared" si="6"/>
        <v>16</v>
      </c>
      <c r="Y18" s="26" t="str">
        <f t="shared" si="7"/>
        <v>N.P.</v>
      </c>
      <c r="Z18" s="11">
        <f t="shared" si="8"/>
        <v>0</v>
      </c>
      <c r="AA18" s="11">
        <f t="shared" si="9"/>
        <v>147</v>
      </c>
      <c r="AB18" s="12" t="str">
        <f t="shared" si="10"/>
        <v>OK</v>
      </c>
      <c r="AC18" s="12" t="str">
        <f t="shared" si="11"/>
        <v>UPD</v>
      </c>
    </row>
    <row r="19" spans="1:29" ht="19.5" customHeight="1" x14ac:dyDescent="0.25">
      <c r="A19" s="5">
        <v>16</v>
      </c>
      <c r="B19" s="5" t="s">
        <v>4</v>
      </c>
      <c r="C19" s="14" t="s">
        <v>49</v>
      </c>
      <c r="D19" s="7">
        <v>14</v>
      </c>
      <c r="E19" s="6">
        <v>6458</v>
      </c>
      <c r="F19" s="8">
        <v>54</v>
      </c>
      <c r="G19" s="8">
        <v>1699</v>
      </c>
      <c r="H19" s="8">
        <v>1121</v>
      </c>
      <c r="I19" s="8">
        <v>76</v>
      </c>
      <c r="J19" s="8">
        <v>50</v>
      </c>
      <c r="K19" s="8">
        <v>482</v>
      </c>
      <c r="L19" s="8">
        <v>1336</v>
      </c>
      <c r="M19" s="27" t="s">
        <v>207</v>
      </c>
      <c r="N19" s="27" t="s">
        <v>207</v>
      </c>
      <c r="O19" s="8">
        <v>0</v>
      </c>
      <c r="P19" s="8">
        <v>67</v>
      </c>
      <c r="Q19" s="8">
        <f t="shared" si="0"/>
        <v>4885</v>
      </c>
      <c r="R19" s="9">
        <f t="shared" si="1"/>
        <v>0.75642613812325799</v>
      </c>
      <c r="T19" s="8">
        <f t="shared" si="2"/>
        <v>1225</v>
      </c>
      <c r="U19" s="8">
        <f t="shared" si="3"/>
        <v>1775</v>
      </c>
      <c r="V19" s="8">
        <f t="shared" si="4"/>
        <v>482</v>
      </c>
      <c r="W19" s="8">
        <f t="shared" si="5"/>
        <v>1336</v>
      </c>
      <c r="X19" s="27" t="str">
        <f t="shared" si="6"/>
        <v>N.P.</v>
      </c>
      <c r="Y19" s="27" t="str">
        <f t="shared" si="7"/>
        <v>N.P.</v>
      </c>
      <c r="Z19" s="11">
        <f t="shared" si="8"/>
        <v>0</v>
      </c>
      <c r="AA19" s="11">
        <f t="shared" si="9"/>
        <v>67</v>
      </c>
      <c r="AB19" s="12" t="str">
        <f t="shared" si="10"/>
        <v>OK</v>
      </c>
      <c r="AC19" s="12" t="str">
        <f t="shared" si="11"/>
        <v>CPO</v>
      </c>
    </row>
    <row r="20" spans="1:29" ht="19.5" customHeight="1" x14ac:dyDescent="0.25">
      <c r="A20" s="1">
        <v>17</v>
      </c>
      <c r="B20" s="1" t="s">
        <v>4</v>
      </c>
      <c r="C20" s="2" t="s">
        <v>50</v>
      </c>
      <c r="D20" s="4">
        <v>37</v>
      </c>
      <c r="E20" s="3">
        <v>19236</v>
      </c>
      <c r="F20" s="17">
        <v>463</v>
      </c>
      <c r="G20" s="17">
        <v>5130</v>
      </c>
      <c r="H20" s="17">
        <v>5093</v>
      </c>
      <c r="I20" s="17">
        <v>229</v>
      </c>
      <c r="J20" s="17">
        <v>611</v>
      </c>
      <c r="K20" s="17">
        <v>458</v>
      </c>
      <c r="L20" s="17">
        <v>264</v>
      </c>
      <c r="M20" s="17">
        <v>37</v>
      </c>
      <c r="N20" s="17">
        <v>21</v>
      </c>
      <c r="O20" s="17">
        <v>3</v>
      </c>
      <c r="P20" s="17">
        <v>270</v>
      </c>
      <c r="Q20" s="17">
        <f t="shared" si="0"/>
        <v>12579</v>
      </c>
      <c r="R20" s="18">
        <f t="shared" si="1"/>
        <v>0.65393013100436681</v>
      </c>
      <c r="T20" s="17">
        <f t="shared" si="2"/>
        <v>6167</v>
      </c>
      <c r="U20" s="17">
        <f t="shared" si="3"/>
        <v>5359</v>
      </c>
      <c r="V20" s="17">
        <f t="shared" si="4"/>
        <v>458</v>
      </c>
      <c r="W20" s="17">
        <f t="shared" si="5"/>
        <v>264</v>
      </c>
      <c r="X20" s="17">
        <f t="shared" si="6"/>
        <v>37</v>
      </c>
      <c r="Y20" s="17">
        <f t="shared" si="7"/>
        <v>21</v>
      </c>
      <c r="Z20" s="11">
        <f t="shared" si="8"/>
        <v>3</v>
      </c>
      <c r="AA20" s="11">
        <f t="shared" si="9"/>
        <v>270</v>
      </c>
      <c r="AB20" s="12" t="str">
        <f t="shared" si="10"/>
        <v>OK</v>
      </c>
      <c r="AC20" s="12" t="str">
        <f t="shared" si="11"/>
        <v>UPD</v>
      </c>
    </row>
    <row r="21" spans="1:29" ht="19.5" customHeight="1" x14ac:dyDescent="0.25">
      <c r="A21" s="5">
        <v>18</v>
      </c>
      <c r="B21" s="5" t="s">
        <v>4</v>
      </c>
      <c r="C21" s="14" t="s">
        <v>51</v>
      </c>
      <c r="D21" s="7">
        <v>11</v>
      </c>
      <c r="E21" s="6">
        <v>5274</v>
      </c>
      <c r="F21" s="8">
        <v>28</v>
      </c>
      <c r="G21" s="8">
        <v>1405</v>
      </c>
      <c r="H21" s="8">
        <v>1167</v>
      </c>
      <c r="I21" s="8">
        <v>23</v>
      </c>
      <c r="J21" s="8">
        <v>22</v>
      </c>
      <c r="K21" s="8">
        <v>242</v>
      </c>
      <c r="L21" s="8">
        <v>596</v>
      </c>
      <c r="M21" s="8">
        <v>346</v>
      </c>
      <c r="N21" s="8">
        <v>101</v>
      </c>
      <c r="O21" s="8">
        <v>0</v>
      </c>
      <c r="P21" s="8">
        <v>63</v>
      </c>
      <c r="Q21" s="8">
        <f t="shared" si="0"/>
        <v>3993</v>
      </c>
      <c r="R21" s="9">
        <f t="shared" si="1"/>
        <v>0.75711035267349258</v>
      </c>
      <c r="T21" s="8">
        <f t="shared" si="2"/>
        <v>1217</v>
      </c>
      <c r="U21" s="8">
        <f t="shared" si="3"/>
        <v>1428</v>
      </c>
      <c r="V21" s="8">
        <f t="shared" si="4"/>
        <v>242</v>
      </c>
      <c r="W21" s="8">
        <f t="shared" si="5"/>
        <v>596</v>
      </c>
      <c r="X21" s="8">
        <f t="shared" si="6"/>
        <v>346</v>
      </c>
      <c r="Y21" s="8">
        <f t="shared" si="7"/>
        <v>101</v>
      </c>
      <c r="Z21" s="11">
        <f t="shared" si="8"/>
        <v>0</v>
      </c>
      <c r="AA21" s="11">
        <f t="shared" si="9"/>
        <v>63</v>
      </c>
      <c r="AB21" s="12" t="str">
        <f t="shared" si="10"/>
        <v>OK</v>
      </c>
      <c r="AC21" s="12" t="str">
        <f t="shared" si="11"/>
        <v>CPO</v>
      </c>
    </row>
    <row r="22" spans="1:29" ht="19.5" customHeight="1" x14ac:dyDescent="0.25">
      <c r="A22" s="1">
        <v>19</v>
      </c>
      <c r="B22" s="1" t="s">
        <v>4</v>
      </c>
      <c r="C22" s="2" t="s">
        <v>52</v>
      </c>
      <c r="D22" s="4">
        <v>2</v>
      </c>
      <c r="E22" s="3">
        <v>1045</v>
      </c>
      <c r="F22" s="17">
        <v>5</v>
      </c>
      <c r="G22" s="17">
        <v>225</v>
      </c>
      <c r="H22" s="17">
        <v>301</v>
      </c>
      <c r="I22" s="17">
        <v>9</v>
      </c>
      <c r="J22" s="17">
        <v>5</v>
      </c>
      <c r="K22" s="17">
        <v>333</v>
      </c>
      <c r="L22" s="26" t="s">
        <v>207</v>
      </c>
      <c r="M22" s="26" t="s">
        <v>207</v>
      </c>
      <c r="N22" s="17">
        <v>1</v>
      </c>
      <c r="O22" s="17">
        <v>0</v>
      </c>
      <c r="P22" s="17">
        <v>11</v>
      </c>
      <c r="Q22" s="17">
        <f t="shared" si="0"/>
        <v>890</v>
      </c>
      <c r="R22" s="18">
        <f t="shared" si="1"/>
        <v>0.85167464114832536</v>
      </c>
      <c r="T22" s="17">
        <f t="shared" si="2"/>
        <v>311</v>
      </c>
      <c r="U22" s="17">
        <f t="shared" si="3"/>
        <v>234</v>
      </c>
      <c r="V22" s="17">
        <f t="shared" si="4"/>
        <v>333</v>
      </c>
      <c r="W22" s="26" t="str">
        <f t="shared" si="5"/>
        <v>N.P.</v>
      </c>
      <c r="X22" s="26" t="str">
        <f t="shared" si="6"/>
        <v>N.P.</v>
      </c>
      <c r="Y22" s="17">
        <f t="shared" si="7"/>
        <v>1</v>
      </c>
      <c r="Z22" s="11">
        <f t="shared" si="8"/>
        <v>0</v>
      </c>
      <c r="AA22" s="11">
        <f t="shared" si="9"/>
        <v>11</v>
      </c>
      <c r="AB22" s="12" t="str">
        <f t="shared" si="10"/>
        <v>OK</v>
      </c>
      <c r="AC22" s="12" t="str">
        <f t="shared" si="11"/>
        <v>PMC</v>
      </c>
    </row>
    <row r="23" spans="1:29" ht="19.5" customHeight="1" x14ac:dyDescent="0.25">
      <c r="A23" s="5">
        <v>20</v>
      </c>
      <c r="B23" s="5" t="s">
        <v>4</v>
      </c>
      <c r="C23" s="14" t="s">
        <v>53</v>
      </c>
      <c r="D23" s="7">
        <v>5</v>
      </c>
      <c r="E23" s="6">
        <v>3312</v>
      </c>
      <c r="F23" s="8">
        <v>13</v>
      </c>
      <c r="G23" s="8">
        <v>1170</v>
      </c>
      <c r="H23" s="8">
        <v>1188</v>
      </c>
      <c r="I23" s="8">
        <v>33</v>
      </c>
      <c r="J23" s="8">
        <v>18</v>
      </c>
      <c r="K23" s="27" t="s">
        <v>207</v>
      </c>
      <c r="L23" s="8">
        <v>87</v>
      </c>
      <c r="M23" s="27" t="s">
        <v>207</v>
      </c>
      <c r="N23" s="27" t="s">
        <v>207</v>
      </c>
      <c r="O23" s="8">
        <v>1</v>
      </c>
      <c r="P23" s="8">
        <v>17</v>
      </c>
      <c r="Q23" s="8">
        <f t="shared" si="0"/>
        <v>2527</v>
      </c>
      <c r="R23" s="9">
        <f t="shared" si="1"/>
        <v>0.76298309178743962</v>
      </c>
      <c r="T23" s="8">
        <f t="shared" si="2"/>
        <v>1219</v>
      </c>
      <c r="U23" s="8">
        <f t="shared" si="3"/>
        <v>1203</v>
      </c>
      <c r="V23" s="27" t="str">
        <f t="shared" si="4"/>
        <v>N.P.</v>
      </c>
      <c r="W23" s="8">
        <f t="shared" si="5"/>
        <v>87</v>
      </c>
      <c r="X23" s="27" t="str">
        <f t="shared" si="6"/>
        <v>N.P.</v>
      </c>
      <c r="Y23" s="27" t="str">
        <f t="shared" si="7"/>
        <v>N.P.</v>
      </c>
      <c r="Z23" s="11">
        <f t="shared" si="8"/>
        <v>1</v>
      </c>
      <c r="AA23" s="11">
        <f t="shared" si="9"/>
        <v>17</v>
      </c>
      <c r="AB23" s="12" t="str">
        <f t="shared" si="10"/>
        <v>OK</v>
      </c>
      <c r="AC23" s="12" t="str">
        <f t="shared" si="11"/>
        <v>UPD</v>
      </c>
    </row>
    <row r="24" spans="1:29" ht="19.5" customHeight="1" x14ac:dyDescent="0.25">
      <c r="A24" s="1">
        <v>21</v>
      </c>
      <c r="B24" s="1" t="s">
        <v>4</v>
      </c>
      <c r="C24" s="2" t="s">
        <v>158</v>
      </c>
      <c r="D24" s="4">
        <v>17</v>
      </c>
      <c r="E24" s="3">
        <v>8925</v>
      </c>
      <c r="F24" s="17">
        <v>151</v>
      </c>
      <c r="G24" s="17">
        <v>2526</v>
      </c>
      <c r="H24" s="17">
        <v>2566</v>
      </c>
      <c r="I24" s="17">
        <v>79</v>
      </c>
      <c r="J24" s="17">
        <v>76</v>
      </c>
      <c r="K24" s="17">
        <v>314</v>
      </c>
      <c r="L24" s="26" t="s">
        <v>207</v>
      </c>
      <c r="M24" s="17">
        <v>104</v>
      </c>
      <c r="N24" s="26" t="s">
        <v>207</v>
      </c>
      <c r="O24" s="17">
        <v>4</v>
      </c>
      <c r="P24" s="17">
        <v>102</v>
      </c>
      <c r="Q24" s="17">
        <f t="shared" si="0"/>
        <v>5922</v>
      </c>
      <c r="R24" s="18">
        <f t="shared" si="1"/>
        <v>0.66352941176470592</v>
      </c>
      <c r="T24" s="17">
        <f t="shared" si="2"/>
        <v>2793</v>
      </c>
      <c r="U24" s="17">
        <f t="shared" si="3"/>
        <v>2605</v>
      </c>
      <c r="V24" s="17">
        <f t="shared" si="4"/>
        <v>314</v>
      </c>
      <c r="W24" s="26" t="str">
        <f t="shared" si="5"/>
        <v>N.P.</v>
      </c>
      <c r="X24" s="17">
        <f t="shared" si="6"/>
        <v>104</v>
      </c>
      <c r="Y24" s="26" t="str">
        <f t="shared" si="7"/>
        <v>N.P.</v>
      </c>
      <c r="Z24" s="11">
        <f t="shared" si="8"/>
        <v>4</v>
      </c>
      <c r="AA24" s="11">
        <f t="shared" si="9"/>
        <v>102</v>
      </c>
      <c r="AB24" s="12" t="str">
        <f t="shared" si="10"/>
        <v>OK</v>
      </c>
      <c r="AC24" s="12" t="str">
        <f t="shared" si="11"/>
        <v>UPD</v>
      </c>
    </row>
    <row r="25" spans="1:29" ht="19.5" customHeight="1" x14ac:dyDescent="0.25">
      <c r="A25" s="5">
        <v>22</v>
      </c>
      <c r="B25" s="5" t="s">
        <v>4</v>
      </c>
      <c r="C25" s="14" t="s">
        <v>54</v>
      </c>
      <c r="D25" s="7">
        <v>6</v>
      </c>
      <c r="E25" s="6">
        <v>3331</v>
      </c>
      <c r="F25" s="8">
        <v>16</v>
      </c>
      <c r="G25" s="8">
        <v>1091</v>
      </c>
      <c r="H25" s="8">
        <v>1026</v>
      </c>
      <c r="I25" s="8">
        <v>25</v>
      </c>
      <c r="J25" s="8">
        <v>17</v>
      </c>
      <c r="K25" s="8">
        <v>563</v>
      </c>
      <c r="L25" s="27" t="s">
        <v>207</v>
      </c>
      <c r="M25" s="27" t="s">
        <v>207</v>
      </c>
      <c r="N25" s="27" t="s">
        <v>207</v>
      </c>
      <c r="O25" s="8">
        <v>1</v>
      </c>
      <c r="P25" s="8">
        <v>18</v>
      </c>
      <c r="Q25" s="8">
        <f t="shared" si="0"/>
        <v>2757</v>
      </c>
      <c r="R25" s="9">
        <f t="shared" si="1"/>
        <v>0.82767937556289406</v>
      </c>
      <c r="T25" s="8">
        <f t="shared" si="2"/>
        <v>1059</v>
      </c>
      <c r="U25" s="8">
        <f t="shared" si="3"/>
        <v>1116</v>
      </c>
      <c r="V25" s="8">
        <f t="shared" si="4"/>
        <v>563</v>
      </c>
      <c r="W25" s="27" t="str">
        <f t="shared" si="5"/>
        <v>N.P.</v>
      </c>
      <c r="X25" s="27" t="str">
        <f t="shared" si="6"/>
        <v>N.P.</v>
      </c>
      <c r="Y25" s="27" t="str">
        <f t="shared" si="7"/>
        <v>N.P.</v>
      </c>
      <c r="Z25" s="11">
        <f t="shared" si="8"/>
        <v>1</v>
      </c>
      <c r="AA25" s="11">
        <f t="shared" si="9"/>
        <v>18</v>
      </c>
      <c r="AB25" s="12" t="str">
        <f t="shared" si="10"/>
        <v>OK</v>
      </c>
      <c r="AC25" s="12" t="str">
        <f t="shared" si="11"/>
        <v>CPO</v>
      </c>
    </row>
    <row r="26" spans="1:29" ht="19.5" customHeight="1" x14ac:dyDescent="0.25">
      <c r="A26" s="1">
        <v>23</v>
      </c>
      <c r="B26" s="1" t="s">
        <v>4</v>
      </c>
      <c r="C26" s="2" t="s">
        <v>55</v>
      </c>
      <c r="D26" s="4">
        <v>5</v>
      </c>
      <c r="E26" s="3">
        <v>2561</v>
      </c>
      <c r="F26" s="17">
        <v>2</v>
      </c>
      <c r="G26" s="17">
        <v>863</v>
      </c>
      <c r="H26" s="17">
        <v>539</v>
      </c>
      <c r="I26" s="17">
        <v>15</v>
      </c>
      <c r="J26" s="17">
        <v>11</v>
      </c>
      <c r="K26" s="17">
        <v>571</v>
      </c>
      <c r="L26" s="26" t="s">
        <v>207</v>
      </c>
      <c r="M26" s="26" t="s">
        <v>207</v>
      </c>
      <c r="N26" s="26" t="s">
        <v>207</v>
      </c>
      <c r="O26" s="17">
        <v>1</v>
      </c>
      <c r="P26" s="17">
        <v>19</v>
      </c>
      <c r="Q26" s="17">
        <f t="shared" si="0"/>
        <v>2021</v>
      </c>
      <c r="R26" s="18">
        <f t="shared" si="1"/>
        <v>0.78914486528699723</v>
      </c>
      <c r="T26" s="17">
        <f t="shared" si="2"/>
        <v>552</v>
      </c>
      <c r="U26" s="17">
        <f t="shared" si="3"/>
        <v>878</v>
      </c>
      <c r="V26" s="17">
        <f t="shared" si="4"/>
        <v>571</v>
      </c>
      <c r="W26" s="26" t="str">
        <f t="shared" si="5"/>
        <v>N.P.</v>
      </c>
      <c r="X26" s="26" t="str">
        <f t="shared" si="6"/>
        <v>N.P.</v>
      </c>
      <c r="Y26" s="26" t="str">
        <f t="shared" si="7"/>
        <v>N.P.</v>
      </c>
      <c r="Z26" s="11">
        <f t="shared" si="8"/>
        <v>1</v>
      </c>
      <c r="AA26" s="11">
        <f t="shared" si="9"/>
        <v>19</v>
      </c>
      <c r="AB26" s="12" t="str">
        <f t="shared" si="10"/>
        <v>OK</v>
      </c>
      <c r="AC26" s="12" t="str">
        <f t="shared" si="11"/>
        <v>CPO</v>
      </c>
    </row>
    <row r="27" spans="1:29" ht="19.5" customHeight="1" x14ac:dyDescent="0.25">
      <c r="A27" s="5">
        <v>24</v>
      </c>
      <c r="B27" s="5" t="s">
        <v>4</v>
      </c>
      <c r="C27" s="14" t="s">
        <v>56</v>
      </c>
      <c r="D27" s="7">
        <v>2</v>
      </c>
      <c r="E27" s="6">
        <v>1268</v>
      </c>
      <c r="F27" s="8">
        <v>6</v>
      </c>
      <c r="G27" s="8">
        <v>541</v>
      </c>
      <c r="H27" s="8">
        <v>432</v>
      </c>
      <c r="I27" s="8">
        <v>10</v>
      </c>
      <c r="J27" s="8">
        <v>3</v>
      </c>
      <c r="K27" s="27" t="s">
        <v>207</v>
      </c>
      <c r="L27" s="27" t="s">
        <v>207</v>
      </c>
      <c r="M27" s="27" t="s">
        <v>207</v>
      </c>
      <c r="N27" s="27" t="s">
        <v>207</v>
      </c>
      <c r="O27" s="8">
        <v>0</v>
      </c>
      <c r="P27" s="8">
        <v>11</v>
      </c>
      <c r="Q27" s="8">
        <f t="shared" si="0"/>
        <v>1003</v>
      </c>
      <c r="R27" s="9">
        <f t="shared" si="1"/>
        <v>0.79100946372239744</v>
      </c>
      <c r="T27" s="8">
        <f t="shared" si="2"/>
        <v>441</v>
      </c>
      <c r="U27" s="8">
        <f t="shared" si="3"/>
        <v>551</v>
      </c>
      <c r="V27" s="27" t="str">
        <f t="shared" si="4"/>
        <v>N.P.</v>
      </c>
      <c r="W27" s="27" t="str">
        <f t="shared" si="5"/>
        <v>N.P.</v>
      </c>
      <c r="X27" s="27" t="str">
        <f t="shared" si="6"/>
        <v>N.P.</v>
      </c>
      <c r="Y27" s="27" t="str">
        <f t="shared" si="7"/>
        <v>N.P.</v>
      </c>
      <c r="Z27" s="11">
        <f t="shared" si="8"/>
        <v>0</v>
      </c>
      <c r="AA27" s="11">
        <f t="shared" si="9"/>
        <v>11</v>
      </c>
      <c r="AB27" s="12" t="str">
        <f t="shared" si="10"/>
        <v>OK</v>
      </c>
      <c r="AC27" s="12" t="str">
        <f t="shared" si="11"/>
        <v>CPO</v>
      </c>
    </row>
    <row r="28" spans="1:29" ht="19.5" customHeight="1" x14ac:dyDescent="0.25">
      <c r="A28" s="1">
        <v>25</v>
      </c>
      <c r="B28" s="1" t="s">
        <v>5</v>
      </c>
      <c r="C28" s="2" t="s">
        <v>57</v>
      </c>
      <c r="D28" s="4">
        <v>99</v>
      </c>
      <c r="E28" s="3">
        <v>52912</v>
      </c>
      <c r="F28" s="17">
        <v>5162</v>
      </c>
      <c r="G28" s="17">
        <v>7713</v>
      </c>
      <c r="H28" s="17">
        <v>1160</v>
      </c>
      <c r="I28" s="17">
        <v>422</v>
      </c>
      <c r="J28" s="17">
        <v>390</v>
      </c>
      <c r="K28" s="17">
        <v>917</v>
      </c>
      <c r="L28" s="17">
        <v>246</v>
      </c>
      <c r="M28" s="17">
        <v>8120</v>
      </c>
      <c r="N28" s="17">
        <v>582</v>
      </c>
      <c r="O28" s="17">
        <v>14</v>
      </c>
      <c r="P28" s="17">
        <v>727</v>
      </c>
      <c r="Q28" s="17">
        <f t="shared" si="0"/>
        <v>25453</v>
      </c>
      <c r="R28" s="18">
        <f t="shared" si="1"/>
        <v>0.481043997580889</v>
      </c>
      <c r="T28" s="17">
        <f t="shared" si="2"/>
        <v>6712</v>
      </c>
      <c r="U28" s="17">
        <f t="shared" si="3"/>
        <v>8135</v>
      </c>
      <c r="V28" s="17">
        <f t="shared" si="4"/>
        <v>917</v>
      </c>
      <c r="W28" s="17">
        <f t="shared" si="5"/>
        <v>246</v>
      </c>
      <c r="X28" s="17">
        <f t="shared" si="6"/>
        <v>8120</v>
      </c>
      <c r="Y28" s="17">
        <f t="shared" si="7"/>
        <v>582</v>
      </c>
      <c r="Z28" s="11">
        <f t="shared" si="8"/>
        <v>14</v>
      </c>
      <c r="AA28" s="11">
        <f t="shared" si="9"/>
        <v>727</v>
      </c>
      <c r="AB28" s="12" t="str">
        <f t="shared" si="10"/>
        <v>OK</v>
      </c>
      <c r="AC28" s="12" t="str">
        <f t="shared" si="11"/>
        <v>CPO</v>
      </c>
    </row>
    <row r="29" spans="1:29" ht="19.5" customHeight="1" x14ac:dyDescent="0.25">
      <c r="A29" s="5">
        <v>26</v>
      </c>
      <c r="B29" s="5" t="s">
        <v>5</v>
      </c>
      <c r="C29" s="14" t="s">
        <v>58</v>
      </c>
      <c r="D29" s="7">
        <v>22</v>
      </c>
      <c r="E29" s="6">
        <v>12644</v>
      </c>
      <c r="F29" s="8">
        <v>197</v>
      </c>
      <c r="G29" s="8">
        <v>4009</v>
      </c>
      <c r="H29" s="8">
        <v>4718</v>
      </c>
      <c r="I29" s="8">
        <v>137</v>
      </c>
      <c r="J29" s="8">
        <v>140</v>
      </c>
      <c r="K29" s="8">
        <v>673</v>
      </c>
      <c r="L29" s="27" t="s">
        <v>207</v>
      </c>
      <c r="M29" s="27" t="s">
        <v>207</v>
      </c>
      <c r="N29" s="27" t="s">
        <v>207</v>
      </c>
      <c r="O29" s="8">
        <v>1</v>
      </c>
      <c r="P29" s="8">
        <v>111</v>
      </c>
      <c r="Q29" s="8">
        <f t="shared" si="0"/>
        <v>9986</v>
      </c>
      <c r="R29" s="9">
        <f t="shared" si="1"/>
        <v>0.78978171464726354</v>
      </c>
      <c r="T29" s="8">
        <f t="shared" si="2"/>
        <v>5055</v>
      </c>
      <c r="U29" s="8">
        <f t="shared" si="3"/>
        <v>4146</v>
      </c>
      <c r="V29" s="8">
        <f t="shared" si="4"/>
        <v>673</v>
      </c>
      <c r="W29" s="27" t="str">
        <f t="shared" si="5"/>
        <v>N.P.</v>
      </c>
      <c r="X29" s="27" t="str">
        <f t="shared" si="6"/>
        <v>N.P.</v>
      </c>
      <c r="Y29" s="27" t="str">
        <f t="shared" si="7"/>
        <v>N.P.</v>
      </c>
      <c r="Z29" s="11">
        <f t="shared" si="8"/>
        <v>1</v>
      </c>
      <c r="AA29" s="11">
        <f t="shared" si="9"/>
        <v>111</v>
      </c>
      <c r="AB29" s="12" t="str">
        <f t="shared" si="10"/>
        <v>OK</v>
      </c>
      <c r="AC29" s="12" t="str">
        <f t="shared" si="11"/>
        <v>UPD</v>
      </c>
    </row>
    <row r="30" spans="1:29" ht="19.5" customHeight="1" x14ac:dyDescent="0.25">
      <c r="A30" s="1">
        <v>27</v>
      </c>
      <c r="B30" s="1" t="s">
        <v>5</v>
      </c>
      <c r="C30" s="2" t="s">
        <v>59</v>
      </c>
      <c r="D30" s="4">
        <v>15</v>
      </c>
      <c r="E30" s="3">
        <v>6930</v>
      </c>
      <c r="F30" s="17">
        <v>146</v>
      </c>
      <c r="G30" s="17">
        <v>1382</v>
      </c>
      <c r="H30" s="17">
        <v>1164</v>
      </c>
      <c r="I30" s="17">
        <v>37</v>
      </c>
      <c r="J30" s="17">
        <v>100</v>
      </c>
      <c r="K30" s="17">
        <v>623</v>
      </c>
      <c r="L30" s="26" t="s">
        <v>207</v>
      </c>
      <c r="M30" s="17">
        <v>636</v>
      </c>
      <c r="N30" s="17">
        <v>759</v>
      </c>
      <c r="O30" s="17">
        <v>3</v>
      </c>
      <c r="P30" s="17">
        <v>130</v>
      </c>
      <c r="Q30" s="17">
        <f t="shared" si="0"/>
        <v>4980</v>
      </c>
      <c r="R30" s="18">
        <f t="shared" si="1"/>
        <v>0.7186147186147186</v>
      </c>
      <c r="T30" s="17">
        <f t="shared" si="2"/>
        <v>1410</v>
      </c>
      <c r="U30" s="17">
        <f t="shared" si="3"/>
        <v>1419</v>
      </c>
      <c r="V30" s="17">
        <f t="shared" si="4"/>
        <v>623</v>
      </c>
      <c r="W30" s="26" t="str">
        <f t="shared" si="5"/>
        <v>N.P.</v>
      </c>
      <c r="X30" s="17">
        <f t="shared" si="6"/>
        <v>636</v>
      </c>
      <c r="Y30" s="17">
        <f t="shared" si="7"/>
        <v>759</v>
      </c>
      <c r="Z30" s="11">
        <f t="shared" si="8"/>
        <v>3</v>
      </c>
      <c r="AA30" s="11">
        <f t="shared" si="9"/>
        <v>130</v>
      </c>
      <c r="AB30" s="12" t="str">
        <f t="shared" si="10"/>
        <v>OK</v>
      </c>
      <c r="AC30" s="12" t="str">
        <f t="shared" si="11"/>
        <v>CPO</v>
      </c>
    </row>
    <row r="31" spans="1:29" ht="19.5" customHeight="1" x14ac:dyDescent="0.25">
      <c r="A31" s="5">
        <v>28</v>
      </c>
      <c r="B31" s="5" t="s">
        <v>5</v>
      </c>
      <c r="C31" s="14" t="s">
        <v>60</v>
      </c>
      <c r="D31" s="7">
        <v>3</v>
      </c>
      <c r="E31" s="6">
        <v>2082</v>
      </c>
      <c r="F31" s="8">
        <v>39</v>
      </c>
      <c r="G31" s="8">
        <v>593</v>
      </c>
      <c r="H31" s="8">
        <v>233</v>
      </c>
      <c r="I31" s="8">
        <v>20</v>
      </c>
      <c r="J31" s="8">
        <v>7</v>
      </c>
      <c r="K31" s="8">
        <v>657</v>
      </c>
      <c r="L31" s="27" t="s">
        <v>207</v>
      </c>
      <c r="M31" s="27" t="s">
        <v>207</v>
      </c>
      <c r="N31" s="27" t="s">
        <v>207</v>
      </c>
      <c r="O31" s="8">
        <v>0</v>
      </c>
      <c r="P31" s="8">
        <v>22</v>
      </c>
      <c r="Q31" s="8">
        <f t="shared" si="0"/>
        <v>1571</v>
      </c>
      <c r="R31" s="9">
        <f t="shared" si="1"/>
        <v>0.75456292026897209</v>
      </c>
      <c r="T31" s="8">
        <f t="shared" si="2"/>
        <v>279</v>
      </c>
      <c r="U31" s="8">
        <f t="shared" si="3"/>
        <v>613</v>
      </c>
      <c r="V31" s="8">
        <f t="shared" si="4"/>
        <v>657</v>
      </c>
      <c r="W31" s="27" t="str">
        <f t="shared" si="5"/>
        <v>N.P.</v>
      </c>
      <c r="X31" s="27" t="str">
        <f t="shared" si="6"/>
        <v>N.P.</v>
      </c>
      <c r="Y31" s="27" t="str">
        <f t="shared" si="7"/>
        <v>N.P.</v>
      </c>
      <c r="Z31" s="11">
        <f t="shared" si="8"/>
        <v>0</v>
      </c>
      <c r="AA31" s="11">
        <f t="shared" si="9"/>
        <v>22</v>
      </c>
      <c r="AB31" s="12" t="str">
        <f t="shared" si="10"/>
        <v>OK</v>
      </c>
      <c r="AC31" s="12" t="str">
        <f t="shared" si="11"/>
        <v>PMC</v>
      </c>
    </row>
    <row r="32" spans="1:29" ht="19.5" customHeight="1" x14ac:dyDescent="0.25">
      <c r="A32" s="1">
        <v>29</v>
      </c>
      <c r="B32" s="1" t="s">
        <v>5</v>
      </c>
      <c r="C32" s="2" t="s">
        <v>61</v>
      </c>
      <c r="D32" s="4">
        <v>79</v>
      </c>
      <c r="E32" s="3">
        <v>44348</v>
      </c>
      <c r="F32" s="17">
        <v>1579</v>
      </c>
      <c r="G32" s="17">
        <v>8774</v>
      </c>
      <c r="H32" s="17">
        <v>3727</v>
      </c>
      <c r="I32" s="17">
        <v>447</v>
      </c>
      <c r="J32" s="17">
        <v>401</v>
      </c>
      <c r="K32" s="17">
        <v>3757</v>
      </c>
      <c r="L32" s="17">
        <v>1146</v>
      </c>
      <c r="M32" s="17">
        <v>1182</v>
      </c>
      <c r="N32" s="17">
        <v>491</v>
      </c>
      <c r="O32" s="17">
        <v>19</v>
      </c>
      <c r="P32" s="17">
        <v>850</v>
      </c>
      <c r="Q32" s="17">
        <f t="shared" si="0"/>
        <v>22373</v>
      </c>
      <c r="R32" s="18">
        <f t="shared" si="1"/>
        <v>0.50448723730495171</v>
      </c>
      <c r="T32" s="17">
        <f t="shared" si="2"/>
        <v>5707</v>
      </c>
      <c r="U32" s="17">
        <f t="shared" si="3"/>
        <v>9221</v>
      </c>
      <c r="V32" s="17">
        <f t="shared" si="4"/>
        <v>3757</v>
      </c>
      <c r="W32" s="17">
        <f t="shared" si="5"/>
        <v>1146</v>
      </c>
      <c r="X32" s="17">
        <f t="shared" si="6"/>
        <v>1182</v>
      </c>
      <c r="Y32" s="17">
        <f t="shared" si="7"/>
        <v>491</v>
      </c>
      <c r="Z32" s="11">
        <f t="shared" si="8"/>
        <v>19</v>
      </c>
      <c r="AA32" s="11">
        <f t="shared" si="9"/>
        <v>850</v>
      </c>
      <c r="AB32" s="12" t="str">
        <f t="shared" si="10"/>
        <v>OK</v>
      </c>
      <c r="AC32" s="12" t="str">
        <f t="shared" si="11"/>
        <v>CPO</v>
      </c>
    </row>
    <row r="33" spans="1:29" ht="19.5" customHeight="1" x14ac:dyDescent="0.25">
      <c r="A33" s="5">
        <v>30</v>
      </c>
      <c r="B33" s="5" t="s">
        <v>6</v>
      </c>
      <c r="C33" s="14" t="s">
        <v>159</v>
      </c>
      <c r="D33" s="7">
        <v>51</v>
      </c>
      <c r="E33" s="6">
        <v>30406</v>
      </c>
      <c r="F33" s="8">
        <v>3621</v>
      </c>
      <c r="G33" s="8">
        <v>2547</v>
      </c>
      <c r="H33" s="8">
        <v>331</v>
      </c>
      <c r="I33" s="8">
        <v>313</v>
      </c>
      <c r="J33" s="8">
        <v>482</v>
      </c>
      <c r="K33" s="8">
        <v>1600</v>
      </c>
      <c r="L33" s="8">
        <v>2695</v>
      </c>
      <c r="M33" s="8">
        <v>901</v>
      </c>
      <c r="N33" s="8">
        <v>1181</v>
      </c>
      <c r="O33" s="8">
        <v>18</v>
      </c>
      <c r="P33" s="8">
        <v>674</v>
      </c>
      <c r="Q33" s="8">
        <f t="shared" si="0"/>
        <v>14363</v>
      </c>
      <c r="R33" s="9">
        <f t="shared" si="1"/>
        <v>0.47237387357758337</v>
      </c>
      <c r="T33" s="8">
        <f t="shared" si="2"/>
        <v>4434</v>
      </c>
      <c r="U33" s="8">
        <f t="shared" si="3"/>
        <v>2860</v>
      </c>
      <c r="V33" s="8">
        <f t="shared" si="4"/>
        <v>1600</v>
      </c>
      <c r="W33" s="8">
        <f t="shared" si="5"/>
        <v>2695</v>
      </c>
      <c r="X33" s="8">
        <f t="shared" si="6"/>
        <v>901</v>
      </c>
      <c r="Y33" s="8">
        <f t="shared" si="7"/>
        <v>1181</v>
      </c>
      <c r="Z33" s="11">
        <f t="shared" si="8"/>
        <v>18</v>
      </c>
      <c r="AA33" s="11">
        <f t="shared" si="9"/>
        <v>674</v>
      </c>
      <c r="AB33" s="12" t="str">
        <f t="shared" si="10"/>
        <v>OK</v>
      </c>
      <c r="AC33" s="12" t="str">
        <f t="shared" si="11"/>
        <v>UPD</v>
      </c>
    </row>
    <row r="34" spans="1:29" ht="19.5" customHeight="1" x14ac:dyDescent="0.25">
      <c r="A34" s="1">
        <v>31</v>
      </c>
      <c r="B34" s="1" t="s">
        <v>6</v>
      </c>
      <c r="C34" s="2" t="s">
        <v>62</v>
      </c>
      <c r="D34" s="4">
        <v>6</v>
      </c>
      <c r="E34" s="3">
        <v>2368</v>
      </c>
      <c r="F34" s="17">
        <v>659</v>
      </c>
      <c r="G34" s="17">
        <v>663</v>
      </c>
      <c r="H34" s="17">
        <v>149</v>
      </c>
      <c r="I34" s="17">
        <v>28</v>
      </c>
      <c r="J34" s="17">
        <v>23</v>
      </c>
      <c r="K34" s="17">
        <v>155</v>
      </c>
      <c r="L34" s="26" t="s">
        <v>207</v>
      </c>
      <c r="M34" s="26" t="s">
        <v>207</v>
      </c>
      <c r="N34" s="26" t="s">
        <v>207</v>
      </c>
      <c r="O34" s="17">
        <v>1</v>
      </c>
      <c r="P34" s="17">
        <v>43</v>
      </c>
      <c r="Q34" s="17">
        <f t="shared" si="0"/>
        <v>1721</v>
      </c>
      <c r="R34" s="18">
        <f t="shared" si="1"/>
        <v>0.72677364864864868</v>
      </c>
      <c r="T34" s="17">
        <f t="shared" si="2"/>
        <v>831</v>
      </c>
      <c r="U34" s="17">
        <f t="shared" si="3"/>
        <v>691</v>
      </c>
      <c r="V34" s="17">
        <f t="shared" si="4"/>
        <v>155</v>
      </c>
      <c r="W34" s="26" t="str">
        <f t="shared" si="5"/>
        <v>N.P.</v>
      </c>
      <c r="X34" s="26" t="str">
        <f t="shared" si="6"/>
        <v>N.P.</v>
      </c>
      <c r="Y34" s="26" t="str">
        <f t="shared" si="7"/>
        <v>N.P.</v>
      </c>
      <c r="Z34" s="11">
        <f t="shared" si="8"/>
        <v>1</v>
      </c>
      <c r="AA34" s="11">
        <f t="shared" si="9"/>
        <v>43</v>
      </c>
      <c r="AB34" s="12" t="str">
        <f t="shared" si="10"/>
        <v>OK</v>
      </c>
      <c r="AC34" s="12" t="str">
        <f t="shared" si="11"/>
        <v>UPD</v>
      </c>
    </row>
    <row r="35" spans="1:29" ht="19.5" customHeight="1" x14ac:dyDescent="0.25">
      <c r="A35" s="5">
        <v>32</v>
      </c>
      <c r="B35" s="5" t="s">
        <v>7</v>
      </c>
      <c r="C35" s="14" t="s">
        <v>63</v>
      </c>
      <c r="D35" s="7">
        <v>50</v>
      </c>
      <c r="E35" s="6">
        <v>29547</v>
      </c>
      <c r="F35" s="8">
        <v>829</v>
      </c>
      <c r="G35" s="8">
        <v>5228</v>
      </c>
      <c r="H35" s="8">
        <v>5564</v>
      </c>
      <c r="I35" s="8">
        <v>506</v>
      </c>
      <c r="J35" s="8">
        <v>370</v>
      </c>
      <c r="K35" s="8">
        <v>4017</v>
      </c>
      <c r="L35" s="8">
        <v>1224</v>
      </c>
      <c r="M35" s="8">
        <v>120</v>
      </c>
      <c r="N35" s="8">
        <v>128</v>
      </c>
      <c r="O35" s="8">
        <v>10</v>
      </c>
      <c r="P35" s="8">
        <v>756</v>
      </c>
      <c r="Q35" s="8">
        <f t="shared" si="0"/>
        <v>18752</v>
      </c>
      <c r="R35" s="9">
        <f t="shared" si="1"/>
        <v>0.63464987985243848</v>
      </c>
      <c r="T35" s="8">
        <f t="shared" si="2"/>
        <v>6763</v>
      </c>
      <c r="U35" s="8">
        <f t="shared" si="3"/>
        <v>5734</v>
      </c>
      <c r="V35" s="8">
        <f t="shared" si="4"/>
        <v>4017</v>
      </c>
      <c r="W35" s="8">
        <f t="shared" si="5"/>
        <v>1224</v>
      </c>
      <c r="X35" s="8">
        <f t="shared" si="6"/>
        <v>120</v>
      </c>
      <c r="Y35" s="8">
        <f t="shared" si="7"/>
        <v>128</v>
      </c>
      <c r="Z35" s="11">
        <f t="shared" si="8"/>
        <v>10</v>
      </c>
      <c r="AA35" s="11">
        <f t="shared" si="9"/>
        <v>756</v>
      </c>
      <c r="AB35" s="12" t="str">
        <f t="shared" si="10"/>
        <v>OK</v>
      </c>
      <c r="AC35" s="12" t="str">
        <f t="shared" si="11"/>
        <v>UPD</v>
      </c>
    </row>
    <row r="36" spans="1:29" ht="19.5" customHeight="1" x14ac:dyDescent="0.25">
      <c r="A36" s="1">
        <v>33</v>
      </c>
      <c r="B36" s="1" t="s">
        <v>7</v>
      </c>
      <c r="C36" s="2" t="s">
        <v>64</v>
      </c>
      <c r="D36" s="4">
        <v>43</v>
      </c>
      <c r="E36" s="3">
        <v>25478</v>
      </c>
      <c r="F36" s="17">
        <v>406</v>
      </c>
      <c r="G36" s="17">
        <v>2473</v>
      </c>
      <c r="H36" s="17">
        <v>1171</v>
      </c>
      <c r="I36" s="17">
        <v>1758</v>
      </c>
      <c r="J36" s="17">
        <v>178</v>
      </c>
      <c r="K36" s="17">
        <v>4823</v>
      </c>
      <c r="L36" s="17">
        <v>122</v>
      </c>
      <c r="M36" s="17">
        <v>4430</v>
      </c>
      <c r="N36" s="17">
        <v>212</v>
      </c>
      <c r="O36" s="17">
        <v>5</v>
      </c>
      <c r="P36" s="17">
        <v>346</v>
      </c>
      <c r="Q36" s="17">
        <f t="shared" ref="Q36:Q67" si="12">SUM(F36:P36)</f>
        <v>15924</v>
      </c>
      <c r="R36" s="18">
        <f t="shared" ref="R36:R67" si="13">Q36/E36</f>
        <v>0.62500981238715758</v>
      </c>
      <c r="T36" s="17">
        <f t="shared" ref="T36:T67" si="14">F36+H36+J36</f>
        <v>1755</v>
      </c>
      <c r="U36" s="17">
        <f t="shared" ref="U36:U67" si="15">G36+I36</f>
        <v>4231</v>
      </c>
      <c r="V36" s="17">
        <f t="shared" ref="V36:V67" si="16">K36</f>
        <v>4823</v>
      </c>
      <c r="W36" s="17">
        <f t="shared" ref="W36:W67" si="17">L36</f>
        <v>122</v>
      </c>
      <c r="X36" s="17">
        <f t="shared" ref="X36:X67" si="18">M36</f>
        <v>4430</v>
      </c>
      <c r="Y36" s="17">
        <f t="shared" ref="Y36:Y67" si="19">N36</f>
        <v>212</v>
      </c>
      <c r="Z36" s="11">
        <f t="shared" si="8"/>
        <v>5</v>
      </c>
      <c r="AA36" s="11">
        <f t="shared" si="9"/>
        <v>346</v>
      </c>
      <c r="AB36" s="12" t="str">
        <f t="shared" si="10"/>
        <v>OK</v>
      </c>
      <c r="AC36" s="12" t="str">
        <f t="shared" si="11"/>
        <v>PMC</v>
      </c>
    </row>
    <row r="37" spans="1:29" ht="19.5" customHeight="1" x14ac:dyDescent="0.25">
      <c r="A37" s="5">
        <v>34</v>
      </c>
      <c r="B37" s="5" t="s">
        <v>7</v>
      </c>
      <c r="C37" s="14" t="s">
        <v>65</v>
      </c>
      <c r="D37" s="7">
        <v>25</v>
      </c>
      <c r="E37" s="6">
        <v>16067</v>
      </c>
      <c r="F37" s="8">
        <v>2297</v>
      </c>
      <c r="G37" s="8">
        <v>1993</v>
      </c>
      <c r="H37" s="8">
        <v>936</v>
      </c>
      <c r="I37" s="8">
        <v>299</v>
      </c>
      <c r="J37" s="8">
        <v>136</v>
      </c>
      <c r="K37" s="8">
        <v>226</v>
      </c>
      <c r="L37" s="8">
        <v>512</v>
      </c>
      <c r="M37" s="8">
        <v>2359</v>
      </c>
      <c r="N37" s="8">
        <v>3</v>
      </c>
      <c r="O37" s="8">
        <v>6</v>
      </c>
      <c r="P37" s="8">
        <v>360</v>
      </c>
      <c r="Q37" s="8">
        <f t="shared" si="12"/>
        <v>9127</v>
      </c>
      <c r="R37" s="9">
        <f t="shared" si="13"/>
        <v>0.56805875396775996</v>
      </c>
      <c r="T37" s="8">
        <f t="shared" si="14"/>
        <v>3369</v>
      </c>
      <c r="U37" s="8">
        <f t="shared" si="15"/>
        <v>2292</v>
      </c>
      <c r="V37" s="8">
        <f t="shared" si="16"/>
        <v>226</v>
      </c>
      <c r="W37" s="8">
        <f t="shared" si="17"/>
        <v>512</v>
      </c>
      <c r="X37" s="8">
        <f t="shared" si="18"/>
        <v>2359</v>
      </c>
      <c r="Y37" s="8">
        <f t="shared" si="19"/>
        <v>3</v>
      </c>
      <c r="Z37" s="11">
        <f t="shared" si="8"/>
        <v>6</v>
      </c>
      <c r="AA37" s="11">
        <f t="shared" si="9"/>
        <v>360</v>
      </c>
      <c r="AB37" s="12" t="str">
        <f t="shared" si="10"/>
        <v>OK</v>
      </c>
      <c r="AC37" s="12" t="str">
        <f t="shared" si="11"/>
        <v>UPD</v>
      </c>
    </row>
    <row r="38" spans="1:29" ht="19.5" customHeight="1" x14ac:dyDescent="0.25">
      <c r="A38" s="1">
        <v>35</v>
      </c>
      <c r="B38" s="1" t="s">
        <v>8</v>
      </c>
      <c r="C38" s="2" t="s">
        <v>66</v>
      </c>
      <c r="D38" s="4">
        <v>46</v>
      </c>
      <c r="E38" s="3">
        <v>30647</v>
      </c>
      <c r="F38" s="17">
        <v>2033</v>
      </c>
      <c r="G38" s="17">
        <v>3844</v>
      </c>
      <c r="H38" s="17">
        <v>3452</v>
      </c>
      <c r="I38" s="17">
        <v>432</v>
      </c>
      <c r="J38" s="17">
        <v>1046</v>
      </c>
      <c r="K38" s="17">
        <v>1207</v>
      </c>
      <c r="L38" s="17">
        <v>462</v>
      </c>
      <c r="M38" s="17">
        <v>3079</v>
      </c>
      <c r="N38" s="17">
        <v>1243</v>
      </c>
      <c r="O38" s="17">
        <v>5</v>
      </c>
      <c r="P38" s="17">
        <v>587</v>
      </c>
      <c r="Q38" s="17">
        <f t="shared" si="12"/>
        <v>17390</v>
      </c>
      <c r="R38" s="18">
        <f t="shared" si="13"/>
        <v>0.56742911214800795</v>
      </c>
      <c r="T38" s="17">
        <f t="shared" si="14"/>
        <v>6531</v>
      </c>
      <c r="U38" s="17">
        <f t="shared" si="15"/>
        <v>4276</v>
      </c>
      <c r="V38" s="17">
        <f t="shared" si="16"/>
        <v>1207</v>
      </c>
      <c r="W38" s="17">
        <f t="shared" si="17"/>
        <v>462</v>
      </c>
      <c r="X38" s="17">
        <f t="shared" si="18"/>
        <v>3079</v>
      </c>
      <c r="Y38" s="17">
        <f t="shared" si="19"/>
        <v>1243</v>
      </c>
      <c r="Z38" s="11">
        <f t="shared" si="8"/>
        <v>5</v>
      </c>
      <c r="AA38" s="11">
        <f t="shared" si="9"/>
        <v>587</v>
      </c>
      <c r="AB38" s="12" t="str">
        <f t="shared" si="10"/>
        <v>OK</v>
      </c>
      <c r="AC38" s="12" t="str">
        <f t="shared" si="11"/>
        <v>UPD</v>
      </c>
    </row>
    <row r="39" spans="1:29" ht="19.5" customHeight="1" x14ac:dyDescent="0.25">
      <c r="A39" s="5">
        <v>36</v>
      </c>
      <c r="B39" s="5" t="s">
        <v>8</v>
      </c>
      <c r="C39" s="14" t="s">
        <v>160</v>
      </c>
      <c r="D39" s="7">
        <v>55</v>
      </c>
      <c r="E39" s="6">
        <v>31732</v>
      </c>
      <c r="F39" s="8">
        <v>383</v>
      </c>
      <c r="G39" s="8">
        <v>4006</v>
      </c>
      <c r="H39" s="8">
        <v>2766</v>
      </c>
      <c r="I39" s="8">
        <v>322</v>
      </c>
      <c r="J39" s="8">
        <v>341</v>
      </c>
      <c r="K39" s="8">
        <v>83</v>
      </c>
      <c r="L39" s="8">
        <v>4805</v>
      </c>
      <c r="M39" s="8">
        <v>4597</v>
      </c>
      <c r="N39" s="27" t="s">
        <v>207</v>
      </c>
      <c r="O39" s="8">
        <v>3</v>
      </c>
      <c r="P39" s="8">
        <v>563</v>
      </c>
      <c r="Q39" s="8">
        <f t="shared" si="12"/>
        <v>17869</v>
      </c>
      <c r="R39" s="9">
        <f t="shared" si="13"/>
        <v>0.56312240010084458</v>
      </c>
      <c r="T39" s="8">
        <f t="shared" si="14"/>
        <v>3490</v>
      </c>
      <c r="U39" s="8">
        <f t="shared" si="15"/>
        <v>4328</v>
      </c>
      <c r="V39" s="8">
        <f t="shared" si="16"/>
        <v>83</v>
      </c>
      <c r="W39" s="8">
        <f t="shared" si="17"/>
        <v>4805</v>
      </c>
      <c r="X39" s="8">
        <f t="shared" si="18"/>
        <v>4597</v>
      </c>
      <c r="Y39" s="27" t="str">
        <f t="shared" si="19"/>
        <v>N.P.</v>
      </c>
      <c r="Z39" s="11">
        <f t="shared" si="8"/>
        <v>3</v>
      </c>
      <c r="AA39" s="11">
        <f t="shared" si="9"/>
        <v>563</v>
      </c>
      <c r="AB39" s="12" t="str">
        <f t="shared" si="10"/>
        <v>OK</v>
      </c>
      <c r="AC39" s="12" t="str">
        <f t="shared" si="11"/>
        <v>PUP</v>
      </c>
    </row>
    <row r="40" spans="1:29" ht="19.5" customHeight="1" x14ac:dyDescent="0.25">
      <c r="A40" s="1">
        <v>37</v>
      </c>
      <c r="B40" s="1" t="s">
        <v>8</v>
      </c>
      <c r="C40" s="2" t="s">
        <v>67</v>
      </c>
      <c r="D40" s="4">
        <v>21</v>
      </c>
      <c r="E40" s="3">
        <v>10305</v>
      </c>
      <c r="F40" s="17">
        <v>850</v>
      </c>
      <c r="G40" s="17">
        <v>4188</v>
      </c>
      <c r="H40" s="17">
        <v>1669</v>
      </c>
      <c r="I40" s="17">
        <v>275</v>
      </c>
      <c r="J40" s="17">
        <v>395</v>
      </c>
      <c r="K40" s="17">
        <v>7</v>
      </c>
      <c r="L40" s="26" t="s">
        <v>207</v>
      </c>
      <c r="M40" s="26" t="s">
        <v>207</v>
      </c>
      <c r="N40" s="17">
        <v>279</v>
      </c>
      <c r="O40" s="17">
        <v>5</v>
      </c>
      <c r="P40" s="17">
        <v>133</v>
      </c>
      <c r="Q40" s="17">
        <f t="shared" si="12"/>
        <v>7801</v>
      </c>
      <c r="R40" s="18">
        <f t="shared" si="13"/>
        <v>0.75701115963124699</v>
      </c>
      <c r="T40" s="17">
        <f t="shared" si="14"/>
        <v>2914</v>
      </c>
      <c r="U40" s="17">
        <f t="shared" si="15"/>
        <v>4463</v>
      </c>
      <c r="V40" s="17">
        <f t="shared" si="16"/>
        <v>7</v>
      </c>
      <c r="W40" s="26" t="str">
        <f t="shared" si="17"/>
        <v>N.P.</v>
      </c>
      <c r="X40" s="26" t="str">
        <f t="shared" si="18"/>
        <v>N.P.</v>
      </c>
      <c r="Y40" s="17">
        <f t="shared" si="19"/>
        <v>279</v>
      </c>
      <c r="Z40" s="11">
        <f t="shared" si="8"/>
        <v>5</v>
      </c>
      <c r="AA40" s="11">
        <f t="shared" si="9"/>
        <v>133</v>
      </c>
      <c r="AB40" s="12" t="str">
        <f t="shared" si="10"/>
        <v>OK</v>
      </c>
      <c r="AC40" s="12" t="str">
        <f t="shared" si="11"/>
        <v>CPO</v>
      </c>
    </row>
    <row r="41" spans="1:29" ht="19.5" customHeight="1" x14ac:dyDescent="0.25">
      <c r="A41" s="5">
        <v>38</v>
      </c>
      <c r="B41" s="5" t="s">
        <v>9</v>
      </c>
      <c r="C41" s="14" t="s">
        <v>161</v>
      </c>
      <c r="D41" s="7">
        <v>30</v>
      </c>
      <c r="E41" s="6">
        <v>15908</v>
      </c>
      <c r="F41" s="8">
        <v>2389</v>
      </c>
      <c r="G41" s="8">
        <v>2193</v>
      </c>
      <c r="H41" s="8">
        <v>157</v>
      </c>
      <c r="I41" s="8">
        <v>118</v>
      </c>
      <c r="J41" s="8">
        <v>166</v>
      </c>
      <c r="K41" s="8">
        <v>3420</v>
      </c>
      <c r="L41" s="8">
        <v>417</v>
      </c>
      <c r="M41" s="8">
        <v>437</v>
      </c>
      <c r="N41" s="8">
        <v>512</v>
      </c>
      <c r="O41" s="8">
        <v>4</v>
      </c>
      <c r="P41" s="8">
        <v>392</v>
      </c>
      <c r="Q41" s="8">
        <f t="shared" si="12"/>
        <v>10205</v>
      </c>
      <c r="R41" s="9">
        <f t="shared" si="13"/>
        <v>0.64150113150616039</v>
      </c>
      <c r="T41" s="8">
        <f t="shared" si="14"/>
        <v>2712</v>
      </c>
      <c r="U41" s="8">
        <f t="shared" si="15"/>
        <v>2311</v>
      </c>
      <c r="V41" s="8">
        <f t="shared" si="16"/>
        <v>3420</v>
      </c>
      <c r="W41" s="8">
        <f t="shared" si="17"/>
        <v>417</v>
      </c>
      <c r="X41" s="8">
        <f t="shared" si="18"/>
        <v>437</v>
      </c>
      <c r="Y41" s="8">
        <f t="shared" si="19"/>
        <v>512</v>
      </c>
      <c r="Z41" s="11">
        <f t="shared" si="8"/>
        <v>4</v>
      </c>
      <c r="AA41" s="11">
        <f t="shared" si="9"/>
        <v>392</v>
      </c>
      <c r="AB41" s="12" t="str">
        <f t="shared" si="10"/>
        <v>OK</v>
      </c>
      <c r="AC41" s="12" t="str">
        <f t="shared" si="11"/>
        <v>PMC</v>
      </c>
    </row>
    <row r="42" spans="1:29" ht="19.5" customHeight="1" x14ac:dyDescent="0.25">
      <c r="A42" s="1">
        <v>39</v>
      </c>
      <c r="B42" s="1" t="s">
        <v>9</v>
      </c>
      <c r="C42" s="2" t="s">
        <v>68</v>
      </c>
      <c r="D42" s="4">
        <v>3</v>
      </c>
      <c r="E42" s="3">
        <v>1446</v>
      </c>
      <c r="F42" s="17">
        <v>281</v>
      </c>
      <c r="G42" s="17">
        <v>488</v>
      </c>
      <c r="H42" s="17">
        <v>222</v>
      </c>
      <c r="I42" s="17">
        <v>16</v>
      </c>
      <c r="J42" s="17">
        <v>12</v>
      </c>
      <c r="K42" s="26" t="s">
        <v>207</v>
      </c>
      <c r="L42" s="26" t="s">
        <v>207</v>
      </c>
      <c r="M42" s="26" t="s">
        <v>207</v>
      </c>
      <c r="N42" s="26" t="s">
        <v>207</v>
      </c>
      <c r="O42" s="17">
        <v>0</v>
      </c>
      <c r="P42" s="17">
        <v>24</v>
      </c>
      <c r="Q42" s="17">
        <f t="shared" si="12"/>
        <v>1043</v>
      </c>
      <c r="R42" s="18">
        <f t="shared" si="13"/>
        <v>0.72130013831258644</v>
      </c>
      <c r="T42" s="17">
        <f t="shared" si="14"/>
        <v>515</v>
      </c>
      <c r="U42" s="17">
        <f t="shared" si="15"/>
        <v>504</v>
      </c>
      <c r="V42" s="26" t="str">
        <f t="shared" si="16"/>
        <v>N.P.</v>
      </c>
      <c r="W42" s="26" t="str">
        <f t="shared" si="17"/>
        <v>N.P.</v>
      </c>
      <c r="X42" s="26" t="str">
        <f t="shared" si="18"/>
        <v>N.P.</v>
      </c>
      <c r="Y42" s="26" t="str">
        <f t="shared" si="19"/>
        <v>N.P.</v>
      </c>
      <c r="Z42" s="11">
        <f t="shared" si="8"/>
        <v>0</v>
      </c>
      <c r="AA42" s="11">
        <f t="shared" si="9"/>
        <v>24</v>
      </c>
      <c r="AB42" s="12" t="str">
        <f t="shared" si="10"/>
        <v>OK</v>
      </c>
      <c r="AC42" s="12" t="str">
        <f t="shared" si="11"/>
        <v>UPD</v>
      </c>
    </row>
    <row r="43" spans="1:29" ht="19.5" customHeight="1" x14ac:dyDescent="0.25">
      <c r="A43" s="5">
        <v>40</v>
      </c>
      <c r="B43" s="5" t="s">
        <v>9</v>
      </c>
      <c r="C43" s="14" t="s">
        <v>162</v>
      </c>
      <c r="D43" s="7">
        <v>16</v>
      </c>
      <c r="E43" s="6">
        <v>8571</v>
      </c>
      <c r="F43" s="8">
        <v>1737</v>
      </c>
      <c r="G43" s="8">
        <v>1549</v>
      </c>
      <c r="H43" s="8">
        <v>389</v>
      </c>
      <c r="I43" s="8">
        <v>241</v>
      </c>
      <c r="J43" s="8">
        <v>199</v>
      </c>
      <c r="K43" s="27" t="s">
        <v>207</v>
      </c>
      <c r="L43" s="27" t="s">
        <v>207</v>
      </c>
      <c r="M43" s="8">
        <v>762</v>
      </c>
      <c r="N43" s="27" t="s">
        <v>207</v>
      </c>
      <c r="O43" s="8">
        <v>1</v>
      </c>
      <c r="P43" s="8">
        <v>190</v>
      </c>
      <c r="Q43" s="8">
        <f t="shared" si="12"/>
        <v>5068</v>
      </c>
      <c r="R43" s="9">
        <f t="shared" si="13"/>
        <v>0.59129623147824062</v>
      </c>
      <c r="T43" s="8">
        <f t="shared" si="14"/>
        <v>2325</v>
      </c>
      <c r="U43" s="8">
        <f t="shared" si="15"/>
        <v>1790</v>
      </c>
      <c r="V43" s="27" t="str">
        <f t="shared" si="16"/>
        <v>N.P.</v>
      </c>
      <c r="W43" s="27" t="str">
        <f t="shared" si="17"/>
        <v>N.P.</v>
      </c>
      <c r="X43" s="8">
        <f t="shared" si="18"/>
        <v>762</v>
      </c>
      <c r="Y43" s="27" t="str">
        <f t="shared" si="19"/>
        <v>N.P.</v>
      </c>
      <c r="Z43" s="11">
        <f t="shared" si="8"/>
        <v>1</v>
      </c>
      <c r="AA43" s="11">
        <f t="shared" si="9"/>
        <v>190</v>
      </c>
      <c r="AB43" s="12" t="str">
        <f t="shared" si="10"/>
        <v>OK</v>
      </c>
      <c r="AC43" s="12" t="str">
        <f t="shared" si="11"/>
        <v>UPD</v>
      </c>
    </row>
    <row r="44" spans="1:29" ht="19.5" customHeight="1" x14ac:dyDescent="0.25">
      <c r="A44" s="1">
        <v>41</v>
      </c>
      <c r="B44" s="1" t="s">
        <v>10</v>
      </c>
      <c r="C44" s="2" t="s">
        <v>163</v>
      </c>
      <c r="D44" s="4">
        <v>3</v>
      </c>
      <c r="E44" s="3">
        <v>1095</v>
      </c>
      <c r="F44" s="17">
        <v>17</v>
      </c>
      <c r="G44" s="17">
        <v>222</v>
      </c>
      <c r="H44" s="17">
        <v>187</v>
      </c>
      <c r="I44" s="17">
        <v>18</v>
      </c>
      <c r="J44" s="17">
        <v>6</v>
      </c>
      <c r="K44" s="17">
        <v>153</v>
      </c>
      <c r="L44" s="17">
        <v>228</v>
      </c>
      <c r="M44" s="26" t="s">
        <v>207</v>
      </c>
      <c r="N44" s="26" t="s">
        <v>207</v>
      </c>
      <c r="O44" s="17">
        <v>0</v>
      </c>
      <c r="P44" s="17">
        <v>12</v>
      </c>
      <c r="Q44" s="17">
        <f t="shared" si="12"/>
        <v>843</v>
      </c>
      <c r="R44" s="18">
        <f t="shared" si="13"/>
        <v>0.76986301369863008</v>
      </c>
      <c r="T44" s="17">
        <f t="shared" si="14"/>
        <v>210</v>
      </c>
      <c r="U44" s="17">
        <f t="shared" si="15"/>
        <v>240</v>
      </c>
      <c r="V44" s="17">
        <f t="shared" si="16"/>
        <v>153</v>
      </c>
      <c r="W44" s="17">
        <f t="shared" si="17"/>
        <v>228</v>
      </c>
      <c r="X44" s="26" t="str">
        <f t="shared" si="18"/>
        <v>N.P.</v>
      </c>
      <c r="Y44" s="26" t="str">
        <f t="shared" si="19"/>
        <v>N.P.</v>
      </c>
      <c r="Z44" s="11">
        <f t="shared" si="8"/>
        <v>0</v>
      </c>
      <c r="AA44" s="11">
        <f t="shared" si="9"/>
        <v>12</v>
      </c>
      <c r="AB44" s="12" t="str">
        <f t="shared" si="10"/>
        <v>OK</v>
      </c>
      <c r="AC44" s="12" t="str">
        <f t="shared" si="11"/>
        <v>CPO</v>
      </c>
    </row>
    <row r="45" spans="1:29" ht="19.5" customHeight="1" x14ac:dyDescent="0.25">
      <c r="A45" s="5">
        <v>42</v>
      </c>
      <c r="B45" s="5" t="s">
        <v>10</v>
      </c>
      <c r="C45" s="14" t="s">
        <v>164</v>
      </c>
      <c r="D45" s="7">
        <v>9</v>
      </c>
      <c r="E45" s="6">
        <v>4501</v>
      </c>
      <c r="F45" s="8">
        <v>23</v>
      </c>
      <c r="G45" s="8">
        <v>1841</v>
      </c>
      <c r="H45" s="8">
        <v>1644</v>
      </c>
      <c r="I45" s="8">
        <v>44</v>
      </c>
      <c r="J45" s="8">
        <v>21</v>
      </c>
      <c r="K45" s="27" t="s">
        <v>207</v>
      </c>
      <c r="L45" s="27" t="s">
        <v>207</v>
      </c>
      <c r="M45" s="27" t="s">
        <v>207</v>
      </c>
      <c r="N45" s="27" t="s">
        <v>207</v>
      </c>
      <c r="O45" s="8">
        <v>1</v>
      </c>
      <c r="P45" s="8">
        <v>47</v>
      </c>
      <c r="Q45" s="8">
        <f t="shared" si="12"/>
        <v>3621</v>
      </c>
      <c r="R45" s="9">
        <f t="shared" si="13"/>
        <v>0.80448789157964895</v>
      </c>
      <c r="T45" s="8">
        <f t="shared" si="14"/>
        <v>1688</v>
      </c>
      <c r="U45" s="8">
        <f t="shared" si="15"/>
        <v>1885</v>
      </c>
      <c r="V45" s="27" t="str">
        <f t="shared" si="16"/>
        <v>N.P.</v>
      </c>
      <c r="W45" s="27" t="str">
        <f t="shared" si="17"/>
        <v>N.P.</v>
      </c>
      <c r="X45" s="27" t="str">
        <f t="shared" si="18"/>
        <v>N.P.</v>
      </c>
      <c r="Y45" s="27" t="str">
        <f t="shared" si="19"/>
        <v>N.P.</v>
      </c>
      <c r="Z45" s="11">
        <f t="shared" si="8"/>
        <v>1</v>
      </c>
      <c r="AA45" s="11">
        <f t="shared" si="9"/>
        <v>47</v>
      </c>
      <c r="AB45" s="12" t="str">
        <f t="shared" si="10"/>
        <v>OK</v>
      </c>
      <c r="AC45" s="12" t="str">
        <f t="shared" si="11"/>
        <v>CPO</v>
      </c>
    </row>
    <row r="46" spans="1:29" ht="19.5" customHeight="1" x14ac:dyDescent="0.25">
      <c r="A46" s="1">
        <v>43</v>
      </c>
      <c r="B46" s="1" t="s">
        <v>10</v>
      </c>
      <c r="C46" s="2" t="s">
        <v>69</v>
      </c>
      <c r="D46" s="4">
        <v>6</v>
      </c>
      <c r="E46" s="3">
        <v>4231</v>
      </c>
      <c r="F46" s="17">
        <v>44</v>
      </c>
      <c r="G46" s="17">
        <v>778</v>
      </c>
      <c r="H46" s="17">
        <v>808</v>
      </c>
      <c r="I46" s="17">
        <v>33</v>
      </c>
      <c r="J46" s="17">
        <v>31</v>
      </c>
      <c r="K46" s="17">
        <v>206</v>
      </c>
      <c r="L46" s="17">
        <v>385</v>
      </c>
      <c r="M46" s="17">
        <v>646</v>
      </c>
      <c r="N46" s="26" t="s">
        <v>207</v>
      </c>
      <c r="O46" s="17">
        <v>0</v>
      </c>
      <c r="P46" s="17">
        <v>51</v>
      </c>
      <c r="Q46" s="17">
        <f t="shared" si="12"/>
        <v>2982</v>
      </c>
      <c r="R46" s="18">
        <f t="shared" si="13"/>
        <v>0.70479792011344833</v>
      </c>
      <c r="T46" s="17">
        <f t="shared" si="14"/>
        <v>883</v>
      </c>
      <c r="U46" s="17">
        <f t="shared" si="15"/>
        <v>811</v>
      </c>
      <c r="V46" s="17">
        <f t="shared" si="16"/>
        <v>206</v>
      </c>
      <c r="W46" s="17">
        <f t="shared" si="17"/>
        <v>385</v>
      </c>
      <c r="X46" s="17">
        <f t="shared" si="18"/>
        <v>646</v>
      </c>
      <c r="Y46" s="26" t="str">
        <f t="shared" si="19"/>
        <v>N.P.</v>
      </c>
      <c r="Z46" s="11">
        <f t="shared" si="8"/>
        <v>0</v>
      </c>
      <c r="AA46" s="11">
        <f t="shared" si="9"/>
        <v>51</v>
      </c>
      <c r="AB46" s="12" t="str">
        <f t="shared" si="10"/>
        <v>OK</v>
      </c>
      <c r="AC46" s="12" t="str">
        <f t="shared" si="11"/>
        <v>UPD</v>
      </c>
    </row>
    <row r="47" spans="1:29" ht="19.5" customHeight="1" x14ac:dyDescent="0.25">
      <c r="A47" s="5">
        <v>44</v>
      </c>
      <c r="B47" s="5" t="s">
        <v>10</v>
      </c>
      <c r="C47" s="14" t="s">
        <v>70</v>
      </c>
      <c r="D47" s="7">
        <v>1</v>
      </c>
      <c r="E47" s="6">
        <v>722</v>
      </c>
      <c r="F47" s="8">
        <v>3</v>
      </c>
      <c r="G47" s="8">
        <v>318</v>
      </c>
      <c r="H47" s="8">
        <v>203</v>
      </c>
      <c r="I47" s="8">
        <v>13</v>
      </c>
      <c r="J47" s="8">
        <v>6</v>
      </c>
      <c r="K47" s="27" t="s">
        <v>207</v>
      </c>
      <c r="L47" s="27" t="s">
        <v>207</v>
      </c>
      <c r="M47" s="27" t="s">
        <v>207</v>
      </c>
      <c r="N47" s="27" t="s">
        <v>207</v>
      </c>
      <c r="O47" s="8">
        <v>0</v>
      </c>
      <c r="P47" s="8">
        <v>7</v>
      </c>
      <c r="Q47" s="8">
        <f t="shared" si="12"/>
        <v>550</v>
      </c>
      <c r="R47" s="9">
        <f t="shared" si="13"/>
        <v>0.76177285318559562</v>
      </c>
      <c r="T47" s="8">
        <f t="shared" si="14"/>
        <v>212</v>
      </c>
      <c r="U47" s="8">
        <f t="shared" si="15"/>
        <v>331</v>
      </c>
      <c r="V47" s="27" t="str">
        <f t="shared" si="16"/>
        <v>N.P.</v>
      </c>
      <c r="W47" s="27" t="str">
        <f t="shared" si="17"/>
        <v>N.P.</v>
      </c>
      <c r="X47" s="27" t="str">
        <f t="shared" si="18"/>
        <v>N.P.</v>
      </c>
      <c r="Y47" s="27" t="str">
        <f t="shared" si="19"/>
        <v>N.P.</v>
      </c>
      <c r="Z47" s="11">
        <f t="shared" si="8"/>
        <v>0</v>
      </c>
      <c r="AA47" s="11">
        <f t="shared" si="9"/>
        <v>7</v>
      </c>
      <c r="AB47" s="12" t="str">
        <f t="shared" si="10"/>
        <v>OK</v>
      </c>
      <c r="AC47" s="12" t="str">
        <f t="shared" si="11"/>
        <v>CPO</v>
      </c>
    </row>
    <row r="48" spans="1:29" ht="19.5" customHeight="1" x14ac:dyDescent="0.25">
      <c r="A48" s="1">
        <v>45</v>
      </c>
      <c r="B48" s="1" t="s">
        <v>10</v>
      </c>
      <c r="C48" s="2" t="s">
        <v>165</v>
      </c>
      <c r="D48" s="4">
        <v>5</v>
      </c>
      <c r="E48" s="3">
        <v>2094</v>
      </c>
      <c r="F48" s="17">
        <v>1</v>
      </c>
      <c r="G48" s="17">
        <v>218</v>
      </c>
      <c r="H48" s="17">
        <v>5</v>
      </c>
      <c r="I48" s="17">
        <v>14</v>
      </c>
      <c r="J48" s="17">
        <v>1</v>
      </c>
      <c r="K48" s="17">
        <v>511</v>
      </c>
      <c r="L48" s="17">
        <v>816</v>
      </c>
      <c r="M48" s="26" t="s">
        <v>207</v>
      </c>
      <c r="N48" s="26" t="s">
        <v>207</v>
      </c>
      <c r="O48" s="17">
        <v>1</v>
      </c>
      <c r="P48" s="17">
        <v>28</v>
      </c>
      <c r="Q48" s="17">
        <f t="shared" si="12"/>
        <v>1595</v>
      </c>
      <c r="R48" s="18">
        <f t="shared" si="13"/>
        <v>0.76170009551098372</v>
      </c>
      <c r="T48" s="17">
        <f t="shared" si="14"/>
        <v>7</v>
      </c>
      <c r="U48" s="17">
        <f t="shared" si="15"/>
        <v>232</v>
      </c>
      <c r="V48" s="17">
        <f t="shared" si="16"/>
        <v>511</v>
      </c>
      <c r="W48" s="17">
        <f t="shared" si="17"/>
        <v>816</v>
      </c>
      <c r="X48" s="26" t="str">
        <f t="shared" si="18"/>
        <v>N.P.</v>
      </c>
      <c r="Y48" s="26" t="str">
        <f t="shared" si="19"/>
        <v>N.P.</v>
      </c>
      <c r="Z48" s="11">
        <f t="shared" si="8"/>
        <v>1</v>
      </c>
      <c r="AA48" s="11">
        <f t="shared" si="9"/>
        <v>28</v>
      </c>
      <c r="AB48" s="12" t="str">
        <f t="shared" si="10"/>
        <v>OK</v>
      </c>
      <c r="AC48" s="12" t="str">
        <f t="shared" si="11"/>
        <v>PUP</v>
      </c>
    </row>
    <row r="49" spans="1:29" ht="19.5" customHeight="1" x14ac:dyDescent="0.25">
      <c r="A49" s="5">
        <v>46</v>
      </c>
      <c r="B49" s="5" t="s">
        <v>10</v>
      </c>
      <c r="C49" s="14" t="s">
        <v>71</v>
      </c>
      <c r="D49" s="7">
        <v>12</v>
      </c>
      <c r="E49" s="6">
        <v>6190</v>
      </c>
      <c r="F49" s="8">
        <v>37</v>
      </c>
      <c r="G49" s="8">
        <v>872</v>
      </c>
      <c r="H49" s="8">
        <v>1320</v>
      </c>
      <c r="I49" s="8">
        <v>55</v>
      </c>
      <c r="J49" s="8">
        <v>39</v>
      </c>
      <c r="K49" s="8">
        <v>1342</v>
      </c>
      <c r="L49" s="8">
        <v>658</v>
      </c>
      <c r="M49" s="27" t="s">
        <v>207</v>
      </c>
      <c r="N49" s="27" t="s">
        <v>207</v>
      </c>
      <c r="O49" s="8">
        <v>0</v>
      </c>
      <c r="P49" s="8">
        <v>73</v>
      </c>
      <c r="Q49" s="8">
        <f t="shared" si="12"/>
        <v>4396</v>
      </c>
      <c r="R49" s="9">
        <f t="shared" si="13"/>
        <v>0.71017770597738283</v>
      </c>
      <c r="T49" s="8">
        <f t="shared" si="14"/>
        <v>1396</v>
      </c>
      <c r="U49" s="8">
        <f t="shared" si="15"/>
        <v>927</v>
      </c>
      <c r="V49" s="8">
        <f t="shared" si="16"/>
        <v>1342</v>
      </c>
      <c r="W49" s="8">
        <f t="shared" si="17"/>
        <v>658</v>
      </c>
      <c r="X49" s="27" t="str">
        <f t="shared" si="18"/>
        <v>N.P.</v>
      </c>
      <c r="Y49" s="27" t="str">
        <f t="shared" si="19"/>
        <v>N.P.</v>
      </c>
      <c r="Z49" s="11">
        <f t="shared" si="8"/>
        <v>0</v>
      </c>
      <c r="AA49" s="11">
        <f t="shared" si="9"/>
        <v>73</v>
      </c>
      <c r="AB49" s="12" t="str">
        <f t="shared" si="10"/>
        <v>OK</v>
      </c>
      <c r="AC49" s="12" t="str">
        <f t="shared" si="11"/>
        <v>UPD</v>
      </c>
    </row>
    <row r="50" spans="1:29" ht="19.5" customHeight="1" x14ac:dyDescent="0.25">
      <c r="A50" s="1">
        <v>47</v>
      </c>
      <c r="B50" s="1" t="s">
        <v>10</v>
      </c>
      <c r="C50" s="2" t="s">
        <v>72</v>
      </c>
      <c r="D50" s="4">
        <v>13</v>
      </c>
      <c r="E50" s="3">
        <v>6155</v>
      </c>
      <c r="F50" s="17">
        <v>21</v>
      </c>
      <c r="G50" s="17">
        <v>2210</v>
      </c>
      <c r="H50" s="17">
        <v>2236</v>
      </c>
      <c r="I50" s="17">
        <v>34</v>
      </c>
      <c r="J50" s="17">
        <v>28</v>
      </c>
      <c r="K50" s="26" t="s">
        <v>207</v>
      </c>
      <c r="L50" s="17">
        <v>232</v>
      </c>
      <c r="M50" s="26" t="s">
        <v>207</v>
      </c>
      <c r="N50" s="26" t="s">
        <v>207</v>
      </c>
      <c r="O50" s="17">
        <v>1</v>
      </c>
      <c r="P50" s="17">
        <v>77</v>
      </c>
      <c r="Q50" s="17">
        <f t="shared" si="12"/>
        <v>4839</v>
      </c>
      <c r="R50" s="18">
        <f t="shared" si="13"/>
        <v>0.7861900893582453</v>
      </c>
      <c r="T50" s="17">
        <f t="shared" si="14"/>
        <v>2285</v>
      </c>
      <c r="U50" s="17">
        <f t="shared" si="15"/>
        <v>2244</v>
      </c>
      <c r="V50" s="26" t="str">
        <f t="shared" si="16"/>
        <v>N.P.</v>
      </c>
      <c r="W50" s="17">
        <f t="shared" si="17"/>
        <v>232</v>
      </c>
      <c r="X50" s="26" t="str">
        <f t="shared" si="18"/>
        <v>N.P.</v>
      </c>
      <c r="Y50" s="26" t="str">
        <f t="shared" si="19"/>
        <v>N.P.</v>
      </c>
      <c r="Z50" s="11">
        <f t="shared" si="8"/>
        <v>1</v>
      </c>
      <c r="AA50" s="11">
        <f t="shared" si="9"/>
        <v>77</v>
      </c>
      <c r="AB50" s="12" t="str">
        <f t="shared" si="10"/>
        <v>OK</v>
      </c>
      <c r="AC50" s="12" t="str">
        <f t="shared" si="11"/>
        <v>UPD</v>
      </c>
    </row>
    <row r="51" spans="1:29" ht="19.5" customHeight="1" x14ac:dyDescent="0.25">
      <c r="A51" s="5">
        <v>48</v>
      </c>
      <c r="B51" s="5" t="s">
        <v>10</v>
      </c>
      <c r="C51" s="14" t="s">
        <v>73</v>
      </c>
      <c r="D51" s="7">
        <v>6</v>
      </c>
      <c r="E51" s="6">
        <v>3706</v>
      </c>
      <c r="F51" s="8">
        <v>613</v>
      </c>
      <c r="G51" s="8">
        <v>366</v>
      </c>
      <c r="H51" s="8">
        <v>60</v>
      </c>
      <c r="I51" s="8">
        <v>19</v>
      </c>
      <c r="J51" s="8">
        <v>8</v>
      </c>
      <c r="K51" s="8">
        <v>543</v>
      </c>
      <c r="L51" s="8">
        <v>315</v>
      </c>
      <c r="M51" s="8">
        <v>777</v>
      </c>
      <c r="N51" s="27" t="s">
        <v>207</v>
      </c>
      <c r="O51" s="8">
        <v>0</v>
      </c>
      <c r="P51" s="8">
        <v>70</v>
      </c>
      <c r="Q51" s="8">
        <f t="shared" si="12"/>
        <v>2771</v>
      </c>
      <c r="R51" s="9">
        <f t="shared" si="13"/>
        <v>0.74770642201834858</v>
      </c>
      <c r="T51" s="8">
        <f t="shared" si="14"/>
        <v>681</v>
      </c>
      <c r="U51" s="8">
        <f t="shared" si="15"/>
        <v>385</v>
      </c>
      <c r="V51" s="8">
        <f t="shared" si="16"/>
        <v>543</v>
      </c>
      <c r="W51" s="8">
        <f t="shared" si="17"/>
        <v>315</v>
      </c>
      <c r="X51" s="8">
        <f t="shared" si="18"/>
        <v>777</v>
      </c>
      <c r="Y51" s="27" t="str">
        <f t="shared" si="19"/>
        <v>N.P.</v>
      </c>
      <c r="Z51" s="11">
        <f t="shared" si="8"/>
        <v>0</v>
      </c>
      <c r="AA51" s="11">
        <f t="shared" si="9"/>
        <v>70</v>
      </c>
      <c r="AB51" s="12" t="str">
        <f t="shared" si="10"/>
        <v>OK</v>
      </c>
      <c r="AC51" s="12" t="str">
        <f t="shared" si="11"/>
        <v>PNA</v>
      </c>
    </row>
    <row r="52" spans="1:29" ht="19.5" customHeight="1" x14ac:dyDescent="0.25">
      <c r="A52" s="1">
        <v>49</v>
      </c>
      <c r="B52" s="1" t="s">
        <v>10</v>
      </c>
      <c r="C52" s="2" t="s">
        <v>205</v>
      </c>
      <c r="D52" s="4">
        <v>5</v>
      </c>
      <c r="E52" s="3">
        <v>2447</v>
      </c>
      <c r="F52" s="26" t="s">
        <v>207</v>
      </c>
      <c r="G52" s="17">
        <v>875</v>
      </c>
      <c r="H52" s="26" t="s">
        <v>207</v>
      </c>
      <c r="I52" s="17">
        <v>65</v>
      </c>
      <c r="J52" s="26" t="s">
        <v>207</v>
      </c>
      <c r="K52" s="26" t="s">
        <v>207</v>
      </c>
      <c r="L52" s="17">
        <v>929</v>
      </c>
      <c r="M52" s="26" t="s">
        <v>207</v>
      </c>
      <c r="N52" s="26" t="s">
        <v>207</v>
      </c>
      <c r="O52" s="17">
        <v>0</v>
      </c>
      <c r="P52" s="17">
        <v>34</v>
      </c>
      <c r="Q52" s="30">
        <f>SUM(F52:P52)</f>
        <v>1903</v>
      </c>
      <c r="R52" s="18">
        <f t="shared" si="13"/>
        <v>0.77768696362893341</v>
      </c>
      <c r="T52" s="26" t="s">
        <v>207</v>
      </c>
      <c r="U52" s="17">
        <f>G52+I52</f>
        <v>940</v>
      </c>
      <c r="V52" s="26" t="s">
        <v>207</v>
      </c>
      <c r="W52" s="17">
        <f t="shared" si="17"/>
        <v>929</v>
      </c>
      <c r="X52" s="26" t="s">
        <v>207</v>
      </c>
      <c r="Y52" s="17" t="str">
        <f t="shared" si="19"/>
        <v>N.P.</v>
      </c>
      <c r="Z52" s="11">
        <f t="shared" si="8"/>
        <v>0</v>
      </c>
      <c r="AA52" s="11">
        <f t="shared" si="9"/>
        <v>34</v>
      </c>
      <c r="AB52" s="12" t="str">
        <f t="shared" si="10"/>
        <v>OK</v>
      </c>
      <c r="AC52" s="12" t="s">
        <v>208</v>
      </c>
    </row>
    <row r="53" spans="1:29" ht="19.5" customHeight="1" x14ac:dyDescent="0.25">
      <c r="A53" s="5">
        <v>50</v>
      </c>
      <c r="B53" s="5" t="s">
        <v>10</v>
      </c>
      <c r="C53" s="14" t="s">
        <v>74</v>
      </c>
      <c r="D53" s="7">
        <v>6</v>
      </c>
      <c r="E53" s="6">
        <v>2771</v>
      </c>
      <c r="F53" s="8">
        <v>13</v>
      </c>
      <c r="G53" s="8">
        <v>1197</v>
      </c>
      <c r="H53" s="8">
        <v>916</v>
      </c>
      <c r="I53" s="8">
        <v>41</v>
      </c>
      <c r="J53" s="8">
        <v>15</v>
      </c>
      <c r="K53" s="27" t="s">
        <v>207</v>
      </c>
      <c r="L53" s="27" t="s">
        <v>207</v>
      </c>
      <c r="M53" s="27" t="s">
        <v>207</v>
      </c>
      <c r="N53" s="27" t="s">
        <v>207</v>
      </c>
      <c r="O53" s="8">
        <v>0</v>
      </c>
      <c r="P53" s="8">
        <v>28</v>
      </c>
      <c r="Q53" s="8">
        <f t="shared" si="12"/>
        <v>2210</v>
      </c>
      <c r="R53" s="9">
        <f t="shared" si="13"/>
        <v>0.7975460122699386</v>
      </c>
      <c r="T53" s="8">
        <f t="shared" si="14"/>
        <v>944</v>
      </c>
      <c r="U53" s="8">
        <f t="shared" si="15"/>
        <v>1238</v>
      </c>
      <c r="V53" s="27" t="str">
        <f t="shared" si="16"/>
        <v>N.P.</v>
      </c>
      <c r="W53" s="27" t="str">
        <f t="shared" si="17"/>
        <v>N.P.</v>
      </c>
      <c r="X53" s="27" t="str">
        <f t="shared" si="18"/>
        <v>N.P.</v>
      </c>
      <c r="Y53" s="27" t="str">
        <f t="shared" si="19"/>
        <v>N.P.</v>
      </c>
      <c r="Z53" s="11">
        <f t="shared" si="8"/>
        <v>0</v>
      </c>
      <c r="AA53" s="11">
        <f t="shared" si="9"/>
        <v>28</v>
      </c>
      <c r="AB53" s="12" t="str">
        <f t="shared" si="10"/>
        <v>OK</v>
      </c>
      <c r="AC53" s="12" t="str">
        <f t="shared" si="11"/>
        <v>CPO</v>
      </c>
    </row>
    <row r="54" spans="1:29" ht="19.5" customHeight="1" x14ac:dyDescent="0.25">
      <c r="A54" s="1">
        <v>51</v>
      </c>
      <c r="B54" s="1" t="s">
        <v>10</v>
      </c>
      <c r="C54" s="2" t="s">
        <v>75</v>
      </c>
      <c r="D54" s="4">
        <v>13</v>
      </c>
      <c r="E54" s="3">
        <v>7136</v>
      </c>
      <c r="F54" s="17">
        <v>47</v>
      </c>
      <c r="G54" s="17">
        <v>2745</v>
      </c>
      <c r="H54" s="17">
        <v>1750</v>
      </c>
      <c r="I54" s="17">
        <v>154</v>
      </c>
      <c r="J54" s="17">
        <v>61</v>
      </c>
      <c r="K54" s="17">
        <v>131</v>
      </c>
      <c r="L54" s="17">
        <v>86</v>
      </c>
      <c r="M54" s="26" t="s">
        <v>207</v>
      </c>
      <c r="N54" s="26" t="s">
        <v>207</v>
      </c>
      <c r="O54" s="17">
        <v>4</v>
      </c>
      <c r="P54" s="17">
        <v>124</v>
      </c>
      <c r="Q54" s="17">
        <f t="shared" si="12"/>
        <v>5102</v>
      </c>
      <c r="R54" s="18">
        <f t="shared" si="13"/>
        <v>0.71496636771300448</v>
      </c>
      <c r="T54" s="17">
        <f t="shared" si="14"/>
        <v>1858</v>
      </c>
      <c r="U54" s="17">
        <f t="shared" si="15"/>
        <v>2899</v>
      </c>
      <c r="V54" s="17">
        <f t="shared" si="16"/>
        <v>131</v>
      </c>
      <c r="W54" s="17">
        <f t="shared" si="17"/>
        <v>86</v>
      </c>
      <c r="X54" s="17" t="str">
        <f t="shared" si="18"/>
        <v>N.P.</v>
      </c>
      <c r="Y54" s="26" t="str">
        <f t="shared" si="19"/>
        <v>N.P.</v>
      </c>
      <c r="Z54" s="11">
        <f t="shared" si="8"/>
        <v>4</v>
      </c>
      <c r="AA54" s="11">
        <f t="shared" si="9"/>
        <v>124</v>
      </c>
      <c r="AB54" s="12" t="str">
        <f t="shared" si="10"/>
        <v>OK</v>
      </c>
      <c r="AC54" s="12" t="str">
        <f t="shared" si="11"/>
        <v>CPO</v>
      </c>
    </row>
    <row r="55" spans="1:29" ht="19.5" customHeight="1" x14ac:dyDescent="0.25">
      <c r="A55" s="5">
        <v>52</v>
      </c>
      <c r="B55" s="5" t="s">
        <v>10</v>
      </c>
      <c r="C55" s="14" t="s">
        <v>76</v>
      </c>
      <c r="D55" s="7">
        <v>7</v>
      </c>
      <c r="E55" s="6">
        <v>2947</v>
      </c>
      <c r="F55" s="8">
        <v>17</v>
      </c>
      <c r="G55" s="8">
        <v>774</v>
      </c>
      <c r="H55" s="8">
        <v>754</v>
      </c>
      <c r="I55" s="8">
        <v>41</v>
      </c>
      <c r="J55" s="8">
        <v>13</v>
      </c>
      <c r="K55" s="27" t="s">
        <v>207</v>
      </c>
      <c r="L55" s="8">
        <v>150</v>
      </c>
      <c r="M55" s="8">
        <v>399</v>
      </c>
      <c r="N55" s="27" t="s">
        <v>207</v>
      </c>
      <c r="O55" s="8">
        <v>0</v>
      </c>
      <c r="P55" s="8">
        <v>28</v>
      </c>
      <c r="Q55" s="8">
        <f t="shared" si="12"/>
        <v>2176</v>
      </c>
      <c r="R55" s="9">
        <f t="shared" si="13"/>
        <v>0.73837801153715643</v>
      </c>
      <c r="T55" s="8">
        <f t="shared" si="14"/>
        <v>784</v>
      </c>
      <c r="U55" s="8">
        <f t="shared" si="15"/>
        <v>815</v>
      </c>
      <c r="V55" s="27" t="str">
        <f t="shared" si="16"/>
        <v>N.P.</v>
      </c>
      <c r="W55" s="8">
        <f t="shared" si="17"/>
        <v>150</v>
      </c>
      <c r="X55" s="8">
        <f t="shared" si="18"/>
        <v>399</v>
      </c>
      <c r="Y55" s="27" t="str">
        <f t="shared" si="19"/>
        <v>N.P.</v>
      </c>
      <c r="Z55" s="11">
        <f t="shared" si="8"/>
        <v>0</v>
      </c>
      <c r="AA55" s="11">
        <f t="shared" si="9"/>
        <v>28</v>
      </c>
      <c r="AB55" s="12" t="str">
        <f t="shared" si="10"/>
        <v>OK</v>
      </c>
      <c r="AC55" s="12" t="str">
        <f t="shared" si="11"/>
        <v>CPO</v>
      </c>
    </row>
    <row r="56" spans="1:29" ht="19.5" customHeight="1" x14ac:dyDescent="0.25">
      <c r="A56" s="1">
        <v>53</v>
      </c>
      <c r="B56" s="1" t="s">
        <v>10</v>
      </c>
      <c r="C56" s="2" t="s">
        <v>77</v>
      </c>
      <c r="D56" s="4">
        <v>2</v>
      </c>
      <c r="E56" s="3">
        <v>999</v>
      </c>
      <c r="F56" s="17">
        <v>298</v>
      </c>
      <c r="G56" s="17">
        <v>91</v>
      </c>
      <c r="H56" s="17">
        <v>14</v>
      </c>
      <c r="I56" s="17">
        <v>5</v>
      </c>
      <c r="J56" s="17">
        <v>3</v>
      </c>
      <c r="K56" s="26" t="s">
        <v>207</v>
      </c>
      <c r="L56" s="17">
        <v>313</v>
      </c>
      <c r="M56" s="26" t="s">
        <v>207</v>
      </c>
      <c r="N56" s="26" t="s">
        <v>207</v>
      </c>
      <c r="O56" s="17">
        <v>0</v>
      </c>
      <c r="P56" s="17">
        <v>8</v>
      </c>
      <c r="Q56" s="17">
        <f t="shared" si="12"/>
        <v>732</v>
      </c>
      <c r="R56" s="18">
        <f t="shared" si="13"/>
        <v>0.73273273273273276</v>
      </c>
      <c r="T56" s="17">
        <f t="shared" si="14"/>
        <v>315</v>
      </c>
      <c r="U56" s="17">
        <f t="shared" si="15"/>
        <v>96</v>
      </c>
      <c r="V56" s="26" t="str">
        <f t="shared" si="16"/>
        <v>N.P.</v>
      </c>
      <c r="W56" s="17">
        <f t="shared" si="17"/>
        <v>313</v>
      </c>
      <c r="X56" s="26" t="str">
        <f t="shared" si="18"/>
        <v>N.P.</v>
      </c>
      <c r="Y56" s="26" t="str">
        <f t="shared" si="19"/>
        <v>N.P.</v>
      </c>
      <c r="Z56" s="11">
        <f t="shared" si="8"/>
        <v>0</v>
      </c>
      <c r="AA56" s="11">
        <f t="shared" si="9"/>
        <v>8</v>
      </c>
      <c r="AB56" s="12" t="str">
        <f t="shared" si="10"/>
        <v>OK</v>
      </c>
      <c r="AC56" s="12" t="str">
        <f t="shared" si="11"/>
        <v>UPD</v>
      </c>
    </row>
    <row r="57" spans="1:29" ht="19.5" customHeight="1" x14ac:dyDescent="0.25">
      <c r="A57" s="5">
        <v>54</v>
      </c>
      <c r="B57" s="5" t="s">
        <v>10</v>
      </c>
      <c r="C57" s="14" t="s">
        <v>78</v>
      </c>
      <c r="D57" s="7">
        <v>16</v>
      </c>
      <c r="E57" s="6">
        <v>7910</v>
      </c>
      <c r="F57" s="8">
        <v>88</v>
      </c>
      <c r="G57" s="8">
        <v>1827</v>
      </c>
      <c r="H57" s="8">
        <v>3048</v>
      </c>
      <c r="I57" s="8">
        <v>98</v>
      </c>
      <c r="J57" s="8">
        <v>83</v>
      </c>
      <c r="K57" s="8">
        <v>17</v>
      </c>
      <c r="L57" s="8">
        <v>0</v>
      </c>
      <c r="M57" s="8">
        <v>302</v>
      </c>
      <c r="N57" s="8">
        <v>0</v>
      </c>
      <c r="O57" s="8">
        <v>2</v>
      </c>
      <c r="P57" s="8">
        <v>119</v>
      </c>
      <c r="Q57" s="8">
        <f t="shared" si="12"/>
        <v>5584</v>
      </c>
      <c r="R57" s="9">
        <f t="shared" si="13"/>
        <v>0.70594184576485464</v>
      </c>
      <c r="T57" s="8">
        <f t="shared" si="14"/>
        <v>3219</v>
      </c>
      <c r="U57" s="8">
        <f t="shared" si="15"/>
        <v>1925</v>
      </c>
      <c r="V57" s="8">
        <f t="shared" si="16"/>
        <v>17</v>
      </c>
      <c r="W57" s="8">
        <f t="shared" si="17"/>
        <v>0</v>
      </c>
      <c r="X57" s="8">
        <f t="shared" si="18"/>
        <v>302</v>
      </c>
      <c r="Y57" s="8">
        <f t="shared" si="19"/>
        <v>0</v>
      </c>
      <c r="Z57" s="11">
        <f t="shared" si="8"/>
        <v>2</v>
      </c>
      <c r="AA57" s="11">
        <f t="shared" si="9"/>
        <v>119</v>
      </c>
      <c r="AB57" s="12" t="str">
        <f t="shared" si="10"/>
        <v>OK</v>
      </c>
      <c r="AC57" s="12" t="str">
        <f t="shared" si="11"/>
        <v>UPD</v>
      </c>
    </row>
    <row r="58" spans="1:29" ht="19.5" customHeight="1" x14ac:dyDescent="0.25">
      <c r="A58" s="1">
        <v>55</v>
      </c>
      <c r="B58" s="1" t="s">
        <v>10</v>
      </c>
      <c r="C58" s="2" t="s">
        <v>79</v>
      </c>
      <c r="D58" s="4">
        <v>23</v>
      </c>
      <c r="E58" s="3">
        <v>13158</v>
      </c>
      <c r="F58" s="17">
        <v>62</v>
      </c>
      <c r="G58" s="17">
        <v>4060</v>
      </c>
      <c r="H58" s="17">
        <v>1928</v>
      </c>
      <c r="I58" s="17">
        <v>201</v>
      </c>
      <c r="J58" s="17">
        <v>81</v>
      </c>
      <c r="K58" s="17">
        <v>720</v>
      </c>
      <c r="L58" s="17">
        <v>2176</v>
      </c>
      <c r="M58" s="26" t="s">
        <v>207</v>
      </c>
      <c r="N58" s="26" t="s">
        <v>207</v>
      </c>
      <c r="O58" s="17">
        <v>1</v>
      </c>
      <c r="P58" s="17">
        <v>227</v>
      </c>
      <c r="Q58" s="17">
        <f t="shared" si="12"/>
        <v>9456</v>
      </c>
      <c r="R58" s="18">
        <f t="shared" si="13"/>
        <v>0.71865025079799361</v>
      </c>
      <c r="T58" s="17">
        <f t="shared" si="14"/>
        <v>2071</v>
      </c>
      <c r="U58" s="17">
        <f t="shared" si="15"/>
        <v>4261</v>
      </c>
      <c r="V58" s="17">
        <f t="shared" si="16"/>
        <v>720</v>
      </c>
      <c r="W58" s="17">
        <f t="shared" si="17"/>
        <v>2176</v>
      </c>
      <c r="X58" s="26" t="str">
        <f t="shared" si="18"/>
        <v>N.P.</v>
      </c>
      <c r="Y58" s="26" t="str">
        <f t="shared" si="19"/>
        <v>N.P.</v>
      </c>
      <c r="Z58" s="11">
        <f t="shared" si="8"/>
        <v>1</v>
      </c>
      <c r="AA58" s="11">
        <f t="shared" si="9"/>
        <v>227</v>
      </c>
      <c r="AB58" s="12" t="str">
        <f t="shared" si="10"/>
        <v>OK</v>
      </c>
      <c r="AC58" s="12" t="str">
        <f t="shared" si="11"/>
        <v>CPO</v>
      </c>
    </row>
    <row r="59" spans="1:29" ht="19.5" customHeight="1" x14ac:dyDescent="0.25">
      <c r="A59" s="5">
        <v>56</v>
      </c>
      <c r="B59" s="5" t="s">
        <v>10</v>
      </c>
      <c r="C59" s="14" t="s">
        <v>80</v>
      </c>
      <c r="D59" s="7">
        <v>5</v>
      </c>
      <c r="E59" s="6">
        <v>2915</v>
      </c>
      <c r="F59" s="8">
        <v>28</v>
      </c>
      <c r="G59" s="8">
        <v>847</v>
      </c>
      <c r="H59" s="8">
        <v>1110</v>
      </c>
      <c r="I59" s="8">
        <v>34</v>
      </c>
      <c r="J59" s="8">
        <v>19</v>
      </c>
      <c r="K59" s="27" t="s">
        <v>207</v>
      </c>
      <c r="L59" s="27" t="s">
        <v>207</v>
      </c>
      <c r="M59" s="27" t="s">
        <v>207</v>
      </c>
      <c r="N59" s="27" t="s">
        <v>207</v>
      </c>
      <c r="O59" s="8">
        <v>1</v>
      </c>
      <c r="P59" s="8">
        <v>9</v>
      </c>
      <c r="Q59" s="8">
        <f t="shared" si="12"/>
        <v>2048</v>
      </c>
      <c r="R59" s="9">
        <f t="shared" si="13"/>
        <v>0.70257289879931384</v>
      </c>
      <c r="T59" s="8">
        <f t="shared" si="14"/>
        <v>1157</v>
      </c>
      <c r="U59" s="8">
        <f t="shared" si="15"/>
        <v>881</v>
      </c>
      <c r="V59" s="27" t="str">
        <f t="shared" si="16"/>
        <v>N.P.</v>
      </c>
      <c r="W59" s="27" t="str">
        <f t="shared" si="17"/>
        <v>N.P.</v>
      </c>
      <c r="X59" s="27" t="str">
        <f t="shared" si="18"/>
        <v>N.P.</v>
      </c>
      <c r="Y59" s="27" t="str">
        <f t="shared" si="19"/>
        <v>N.P.</v>
      </c>
      <c r="Z59" s="11">
        <f t="shared" si="8"/>
        <v>1</v>
      </c>
      <c r="AA59" s="11">
        <f t="shared" si="9"/>
        <v>9</v>
      </c>
      <c r="AB59" s="12" t="str">
        <f t="shared" si="10"/>
        <v>OK</v>
      </c>
      <c r="AC59" s="12" t="str">
        <f t="shared" si="11"/>
        <v>UPD</v>
      </c>
    </row>
    <row r="60" spans="1:29" ht="19.5" customHeight="1" x14ac:dyDescent="0.25">
      <c r="A60" s="1">
        <v>57</v>
      </c>
      <c r="B60" s="1" t="s">
        <v>10</v>
      </c>
      <c r="C60" s="2" t="s">
        <v>81</v>
      </c>
      <c r="D60" s="4">
        <v>61</v>
      </c>
      <c r="E60" s="3">
        <v>35185</v>
      </c>
      <c r="F60" s="17">
        <v>685</v>
      </c>
      <c r="G60" s="17">
        <v>4921</v>
      </c>
      <c r="H60" s="17">
        <v>6733</v>
      </c>
      <c r="I60" s="17">
        <v>444</v>
      </c>
      <c r="J60" s="17">
        <v>571</v>
      </c>
      <c r="K60" s="17">
        <v>6331</v>
      </c>
      <c r="L60" s="17">
        <v>595</v>
      </c>
      <c r="M60" s="17">
        <v>8</v>
      </c>
      <c r="N60" s="17">
        <v>65</v>
      </c>
      <c r="O60" s="17">
        <v>2</v>
      </c>
      <c r="P60" s="17">
        <v>907</v>
      </c>
      <c r="Q60" s="17">
        <f t="shared" si="12"/>
        <v>21262</v>
      </c>
      <c r="R60" s="18">
        <f t="shared" si="13"/>
        <v>0.60429160153474493</v>
      </c>
      <c r="T60" s="17">
        <f t="shared" si="14"/>
        <v>7989</v>
      </c>
      <c r="U60" s="17">
        <f t="shared" si="15"/>
        <v>5365</v>
      </c>
      <c r="V60" s="17">
        <f t="shared" si="16"/>
        <v>6331</v>
      </c>
      <c r="W60" s="17">
        <f t="shared" si="17"/>
        <v>595</v>
      </c>
      <c r="X60" s="17">
        <f t="shared" si="18"/>
        <v>8</v>
      </c>
      <c r="Y60" s="17">
        <f t="shared" si="19"/>
        <v>65</v>
      </c>
      <c r="Z60" s="11">
        <f t="shared" si="8"/>
        <v>2</v>
      </c>
      <c r="AA60" s="11">
        <f t="shared" si="9"/>
        <v>907</v>
      </c>
      <c r="AB60" s="12" t="str">
        <f t="shared" si="10"/>
        <v>OK</v>
      </c>
      <c r="AC60" s="12" t="str">
        <f t="shared" si="11"/>
        <v>UPD</v>
      </c>
    </row>
    <row r="61" spans="1:29" ht="19.5" customHeight="1" x14ac:dyDescent="0.25">
      <c r="A61" s="5">
        <v>58</v>
      </c>
      <c r="B61" s="5" t="s">
        <v>10</v>
      </c>
      <c r="C61" s="14" t="s">
        <v>82</v>
      </c>
      <c r="D61" s="7">
        <v>5</v>
      </c>
      <c r="E61" s="6">
        <v>2164</v>
      </c>
      <c r="F61" s="8">
        <v>39</v>
      </c>
      <c r="G61" s="8">
        <v>731</v>
      </c>
      <c r="H61" s="8">
        <v>816</v>
      </c>
      <c r="I61" s="8">
        <v>55</v>
      </c>
      <c r="J61" s="8">
        <v>40</v>
      </c>
      <c r="K61" s="27" t="s">
        <v>207</v>
      </c>
      <c r="L61" s="27" t="s">
        <v>207</v>
      </c>
      <c r="M61" s="27" t="s">
        <v>207</v>
      </c>
      <c r="N61" s="27" t="s">
        <v>207</v>
      </c>
      <c r="O61" s="8">
        <v>5</v>
      </c>
      <c r="P61" s="8">
        <v>21</v>
      </c>
      <c r="Q61" s="8">
        <f t="shared" si="12"/>
        <v>1707</v>
      </c>
      <c r="R61" s="9">
        <f t="shared" si="13"/>
        <v>0.78881700554528655</v>
      </c>
      <c r="T61" s="8">
        <f t="shared" si="14"/>
        <v>895</v>
      </c>
      <c r="U61" s="8">
        <f t="shared" si="15"/>
        <v>786</v>
      </c>
      <c r="V61" s="27" t="str">
        <f t="shared" si="16"/>
        <v>N.P.</v>
      </c>
      <c r="W61" s="27" t="str">
        <f t="shared" si="17"/>
        <v>N.P.</v>
      </c>
      <c r="X61" s="27" t="str">
        <f t="shared" si="18"/>
        <v>N.P.</v>
      </c>
      <c r="Y61" s="27" t="str">
        <f t="shared" si="19"/>
        <v>N.P.</v>
      </c>
      <c r="Z61" s="11">
        <f t="shared" si="8"/>
        <v>5</v>
      </c>
      <c r="AA61" s="11">
        <f t="shared" si="9"/>
        <v>21</v>
      </c>
      <c r="AB61" s="12" t="str">
        <f t="shared" si="10"/>
        <v>OK</v>
      </c>
      <c r="AC61" s="12" t="str">
        <f t="shared" si="11"/>
        <v>UPD</v>
      </c>
    </row>
    <row r="62" spans="1:29" ht="19.5" customHeight="1" x14ac:dyDescent="0.25">
      <c r="A62" s="1">
        <v>59</v>
      </c>
      <c r="B62" s="1" t="s">
        <v>10</v>
      </c>
      <c r="C62" s="2" t="s">
        <v>83</v>
      </c>
      <c r="D62" s="4">
        <v>7</v>
      </c>
      <c r="E62" s="3">
        <v>3226</v>
      </c>
      <c r="F62" s="17">
        <v>1269</v>
      </c>
      <c r="G62" s="17">
        <v>867</v>
      </c>
      <c r="H62" s="17">
        <v>238</v>
      </c>
      <c r="I62" s="17">
        <v>44</v>
      </c>
      <c r="J62" s="17">
        <v>25</v>
      </c>
      <c r="K62" s="26" t="s">
        <v>207</v>
      </c>
      <c r="L62" s="26" t="s">
        <v>207</v>
      </c>
      <c r="M62" s="26" t="s">
        <v>207</v>
      </c>
      <c r="N62" s="26" t="s">
        <v>207</v>
      </c>
      <c r="O62" s="17">
        <v>1</v>
      </c>
      <c r="P62" s="17">
        <v>57</v>
      </c>
      <c r="Q62" s="17">
        <f t="shared" si="12"/>
        <v>2501</v>
      </c>
      <c r="R62" s="18">
        <f t="shared" si="13"/>
        <v>0.77526348419094859</v>
      </c>
      <c r="T62" s="17">
        <f t="shared" si="14"/>
        <v>1532</v>
      </c>
      <c r="U62" s="17">
        <f t="shared" si="15"/>
        <v>911</v>
      </c>
      <c r="V62" s="26" t="str">
        <f t="shared" si="16"/>
        <v>N.P.</v>
      </c>
      <c r="W62" s="26" t="str">
        <f t="shared" si="17"/>
        <v>N.P.</v>
      </c>
      <c r="X62" s="26" t="str">
        <f t="shared" si="18"/>
        <v>N.P.</v>
      </c>
      <c r="Y62" s="26" t="str">
        <f t="shared" si="19"/>
        <v>N.P.</v>
      </c>
      <c r="Z62" s="11">
        <f t="shared" si="8"/>
        <v>1</v>
      </c>
      <c r="AA62" s="11">
        <f t="shared" si="9"/>
        <v>57</v>
      </c>
      <c r="AB62" s="12" t="str">
        <f t="shared" si="10"/>
        <v>OK</v>
      </c>
      <c r="AC62" s="12" t="str">
        <f t="shared" si="11"/>
        <v>UPD</v>
      </c>
    </row>
    <row r="63" spans="1:29" ht="19.5" customHeight="1" x14ac:dyDescent="0.25">
      <c r="A63" s="5">
        <v>60</v>
      </c>
      <c r="B63" s="5" t="s">
        <v>10</v>
      </c>
      <c r="C63" s="14" t="s">
        <v>84</v>
      </c>
      <c r="D63" s="7">
        <v>4</v>
      </c>
      <c r="E63" s="6">
        <v>2324</v>
      </c>
      <c r="F63" s="8">
        <v>31</v>
      </c>
      <c r="G63" s="8">
        <v>623</v>
      </c>
      <c r="H63" s="8">
        <v>887</v>
      </c>
      <c r="I63" s="8">
        <v>51</v>
      </c>
      <c r="J63" s="8">
        <v>12</v>
      </c>
      <c r="K63" s="27" t="s">
        <v>207</v>
      </c>
      <c r="L63" s="27" t="s">
        <v>207</v>
      </c>
      <c r="M63" s="27" t="s">
        <v>207</v>
      </c>
      <c r="N63" s="8">
        <v>7</v>
      </c>
      <c r="O63" s="8">
        <v>0</v>
      </c>
      <c r="P63" s="8">
        <v>15</v>
      </c>
      <c r="Q63" s="8">
        <f t="shared" si="12"/>
        <v>1626</v>
      </c>
      <c r="R63" s="9">
        <f t="shared" si="13"/>
        <v>0.69965576592082612</v>
      </c>
      <c r="T63" s="8">
        <f t="shared" si="14"/>
        <v>930</v>
      </c>
      <c r="U63" s="8">
        <f t="shared" si="15"/>
        <v>674</v>
      </c>
      <c r="V63" s="27" t="str">
        <f t="shared" si="16"/>
        <v>N.P.</v>
      </c>
      <c r="W63" s="27" t="str">
        <f t="shared" si="17"/>
        <v>N.P.</v>
      </c>
      <c r="X63" s="27" t="str">
        <f t="shared" si="18"/>
        <v>N.P.</v>
      </c>
      <c r="Y63" s="8">
        <f t="shared" si="19"/>
        <v>7</v>
      </c>
      <c r="Z63" s="11">
        <f t="shared" si="8"/>
        <v>0</v>
      </c>
      <c r="AA63" s="11">
        <f t="shared" si="9"/>
        <v>15</v>
      </c>
      <c r="AB63" s="12" t="str">
        <f t="shared" si="10"/>
        <v>OK</v>
      </c>
      <c r="AC63" s="12" t="str">
        <f t="shared" si="11"/>
        <v>UPD</v>
      </c>
    </row>
    <row r="64" spans="1:29" ht="19.5" customHeight="1" x14ac:dyDescent="0.25">
      <c r="A64" s="1">
        <v>61</v>
      </c>
      <c r="B64" s="1" t="s">
        <v>11</v>
      </c>
      <c r="C64" s="2" t="s">
        <v>166</v>
      </c>
      <c r="D64" s="4">
        <v>43</v>
      </c>
      <c r="E64" s="3">
        <v>23085</v>
      </c>
      <c r="F64" s="17">
        <v>312</v>
      </c>
      <c r="G64" s="17">
        <v>712</v>
      </c>
      <c r="H64" s="17">
        <v>2827</v>
      </c>
      <c r="I64" s="17">
        <v>97</v>
      </c>
      <c r="J64" s="17">
        <v>361</v>
      </c>
      <c r="K64" s="17">
        <v>340</v>
      </c>
      <c r="L64" s="17">
        <v>2984</v>
      </c>
      <c r="M64" s="17">
        <v>345</v>
      </c>
      <c r="N64" s="17">
        <v>4135</v>
      </c>
      <c r="O64" s="17">
        <v>11</v>
      </c>
      <c r="P64" s="17">
        <v>605</v>
      </c>
      <c r="Q64" s="17">
        <f t="shared" si="12"/>
        <v>12729</v>
      </c>
      <c r="R64" s="18">
        <f t="shared" si="13"/>
        <v>0.55139701104613381</v>
      </c>
      <c r="T64" s="17">
        <f t="shared" si="14"/>
        <v>3500</v>
      </c>
      <c r="U64" s="17">
        <f t="shared" si="15"/>
        <v>809</v>
      </c>
      <c r="V64" s="17">
        <f t="shared" si="16"/>
        <v>340</v>
      </c>
      <c r="W64" s="17">
        <f t="shared" si="17"/>
        <v>2984</v>
      </c>
      <c r="X64" s="17">
        <f t="shared" si="18"/>
        <v>345</v>
      </c>
      <c r="Y64" s="17">
        <f t="shared" si="19"/>
        <v>4135</v>
      </c>
      <c r="Z64" s="11">
        <f t="shared" si="8"/>
        <v>11</v>
      </c>
      <c r="AA64" s="11">
        <f t="shared" si="9"/>
        <v>605</v>
      </c>
      <c r="AB64" s="12" t="str">
        <f t="shared" si="10"/>
        <v>OK</v>
      </c>
      <c r="AC64" s="12" t="str">
        <f t="shared" si="11"/>
        <v>PSD</v>
      </c>
    </row>
    <row r="65" spans="1:29" ht="19.5" customHeight="1" x14ac:dyDescent="0.25">
      <c r="A65" s="5">
        <v>62</v>
      </c>
      <c r="B65" s="5" t="s">
        <v>11</v>
      </c>
      <c r="C65" s="14" t="s">
        <v>85</v>
      </c>
      <c r="D65" s="7">
        <v>4</v>
      </c>
      <c r="E65" s="6">
        <v>2021</v>
      </c>
      <c r="F65" s="8">
        <v>21</v>
      </c>
      <c r="G65" s="8">
        <v>493</v>
      </c>
      <c r="H65" s="8">
        <v>638</v>
      </c>
      <c r="I65" s="8">
        <v>29</v>
      </c>
      <c r="J65" s="8">
        <v>19</v>
      </c>
      <c r="K65" s="27" t="s">
        <v>207</v>
      </c>
      <c r="L65" s="8">
        <v>193</v>
      </c>
      <c r="M65" s="27" t="s">
        <v>207</v>
      </c>
      <c r="N65" s="27" t="s">
        <v>207</v>
      </c>
      <c r="O65" s="8">
        <v>1</v>
      </c>
      <c r="P65" s="8">
        <v>26</v>
      </c>
      <c r="Q65" s="8">
        <f t="shared" si="12"/>
        <v>1420</v>
      </c>
      <c r="R65" s="9">
        <f t="shared" si="13"/>
        <v>0.70262246412666995</v>
      </c>
      <c r="T65" s="8">
        <f t="shared" si="14"/>
        <v>678</v>
      </c>
      <c r="U65" s="8">
        <f t="shared" si="15"/>
        <v>522</v>
      </c>
      <c r="V65" s="27" t="str">
        <f t="shared" si="16"/>
        <v>N.P.</v>
      </c>
      <c r="W65" s="8">
        <f t="shared" si="17"/>
        <v>193</v>
      </c>
      <c r="X65" s="27" t="str">
        <f t="shared" si="18"/>
        <v>N.P.</v>
      </c>
      <c r="Y65" s="27" t="str">
        <f t="shared" si="19"/>
        <v>N.P.</v>
      </c>
      <c r="Z65" s="11">
        <f t="shared" si="8"/>
        <v>1</v>
      </c>
      <c r="AA65" s="11">
        <f t="shared" si="9"/>
        <v>26</v>
      </c>
      <c r="AB65" s="12" t="str">
        <f t="shared" si="10"/>
        <v>OK</v>
      </c>
      <c r="AC65" s="12" t="str">
        <f t="shared" si="11"/>
        <v>UPD</v>
      </c>
    </row>
    <row r="66" spans="1:29" ht="19.5" customHeight="1" x14ac:dyDescent="0.25">
      <c r="A66" s="1">
        <v>63</v>
      </c>
      <c r="B66" s="1" t="s">
        <v>11</v>
      </c>
      <c r="C66" s="2" t="s">
        <v>86</v>
      </c>
      <c r="D66" s="4">
        <v>7</v>
      </c>
      <c r="E66" s="3">
        <v>4542</v>
      </c>
      <c r="F66" s="17">
        <v>12</v>
      </c>
      <c r="G66" s="17">
        <v>1527</v>
      </c>
      <c r="H66" s="17">
        <v>1748</v>
      </c>
      <c r="I66" s="17">
        <v>50</v>
      </c>
      <c r="J66" s="17">
        <v>41</v>
      </c>
      <c r="K66" s="26" t="s">
        <v>207</v>
      </c>
      <c r="L66" s="17">
        <v>31</v>
      </c>
      <c r="M66" s="26" t="s">
        <v>207</v>
      </c>
      <c r="N66" s="26" t="s">
        <v>207</v>
      </c>
      <c r="O66" s="17">
        <v>0</v>
      </c>
      <c r="P66" s="17">
        <v>74</v>
      </c>
      <c r="Q66" s="17">
        <f t="shared" si="12"/>
        <v>3483</v>
      </c>
      <c r="R66" s="18">
        <f t="shared" si="13"/>
        <v>0.76684280052840159</v>
      </c>
      <c r="T66" s="17">
        <f t="shared" si="14"/>
        <v>1801</v>
      </c>
      <c r="U66" s="17">
        <f t="shared" si="15"/>
        <v>1577</v>
      </c>
      <c r="V66" s="26" t="str">
        <f t="shared" si="16"/>
        <v>N.P.</v>
      </c>
      <c r="W66" s="17">
        <f t="shared" si="17"/>
        <v>31</v>
      </c>
      <c r="X66" s="26" t="str">
        <f t="shared" si="18"/>
        <v>N.P.</v>
      </c>
      <c r="Y66" s="26" t="str">
        <f t="shared" si="19"/>
        <v>N.P.</v>
      </c>
      <c r="Z66" s="11">
        <f t="shared" si="8"/>
        <v>0</v>
      </c>
      <c r="AA66" s="11">
        <f t="shared" si="9"/>
        <v>74</v>
      </c>
      <c r="AB66" s="12" t="str">
        <f t="shared" si="10"/>
        <v>OK</v>
      </c>
      <c r="AC66" s="12" t="str">
        <f t="shared" si="11"/>
        <v>UPD</v>
      </c>
    </row>
    <row r="67" spans="1:29" ht="19.5" customHeight="1" x14ac:dyDescent="0.25">
      <c r="A67" s="5">
        <v>64</v>
      </c>
      <c r="B67" s="5" t="s">
        <v>11</v>
      </c>
      <c r="C67" s="14" t="s">
        <v>87</v>
      </c>
      <c r="D67" s="7">
        <v>15</v>
      </c>
      <c r="E67" s="6">
        <v>7180</v>
      </c>
      <c r="F67" s="8">
        <v>96</v>
      </c>
      <c r="G67" s="8">
        <v>2690</v>
      </c>
      <c r="H67" s="8">
        <v>2438</v>
      </c>
      <c r="I67" s="8">
        <v>83</v>
      </c>
      <c r="J67" s="8">
        <v>71</v>
      </c>
      <c r="K67" s="27" t="s">
        <v>207</v>
      </c>
      <c r="L67" s="8">
        <v>24</v>
      </c>
      <c r="M67" s="27" t="s">
        <v>207</v>
      </c>
      <c r="N67" s="27" t="s">
        <v>207</v>
      </c>
      <c r="O67" s="8">
        <v>4</v>
      </c>
      <c r="P67" s="8">
        <v>119</v>
      </c>
      <c r="Q67" s="8">
        <f t="shared" si="12"/>
        <v>5525</v>
      </c>
      <c r="R67" s="9">
        <f t="shared" si="13"/>
        <v>0.76949860724233987</v>
      </c>
      <c r="T67" s="8">
        <f t="shared" si="14"/>
        <v>2605</v>
      </c>
      <c r="U67" s="8">
        <f t="shared" si="15"/>
        <v>2773</v>
      </c>
      <c r="V67" s="27" t="str">
        <f t="shared" si="16"/>
        <v>N.P.</v>
      </c>
      <c r="W67" s="8">
        <f t="shared" si="17"/>
        <v>24</v>
      </c>
      <c r="X67" s="27" t="str">
        <f t="shared" si="18"/>
        <v>N.P.</v>
      </c>
      <c r="Y67" s="27" t="str">
        <f t="shared" si="19"/>
        <v>N.P.</v>
      </c>
      <c r="Z67" s="11">
        <f t="shared" si="8"/>
        <v>4</v>
      </c>
      <c r="AA67" s="11">
        <f t="shared" si="9"/>
        <v>119</v>
      </c>
      <c r="AB67" s="12" t="str">
        <f t="shared" si="10"/>
        <v>OK</v>
      </c>
      <c r="AC67" s="12" t="str">
        <f t="shared" si="11"/>
        <v>CPO</v>
      </c>
    </row>
    <row r="68" spans="1:29" ht="19.5" customHeight="1" x14ac:dyDescent="0.25">
      <c r="A68" s="1">
        <v>65</v>
      </c>
      <c r="B68" s="1" t="s">
        <v>11</v>
      </c>
      <c r="C68" s="2" t="s">
        <v>88</v>
      </c>
      <c r="D68" s="4">
        <v>8</v>
      </c>
      <c r="E68" s="3">
        <v>3609</v>
      </c>
      <c r="F68" s="17">
        <v>191</v>
      </c>
      <c r="G68" s="17">
        <v>538</v>
      </c>
      <c r="H68" s="17">
        <v>1022</v>
      </c>
      <c r="I68" s="17">
        <v>29</v>
      </c>
      <c r="J68" s="17">
        <v>39</v>
      </c>
      <c r="K68" s="26" t="s">
        <v>207</v>
      </c>
      <c r="L68" s="17">
        <v>757</v>
      </c>
      <c r="M68" s="26" t="s">
        <v>207</v>
      </c>
      <c r="N68" s="26" t="s">
        <v>207</v>
      </c>
      <c r="O68" s="17">
        <v>0</v>
      </c>
      <c r="P68" s="17">
        <v>41</v>
      </c>
      <c r="Q68" s="17">
        <f t="shared" ref="Q68:Q99" si="20">SUM(F68:P68)</f>
        <v>2617</v>
      </c>
      <c r="R68" s="18">
        <f t="shared" ref="R68:R99" si="21">Q68/E68</f>
        <v>0.72513161540592963</v>
      </c>
      <c r="T68" s="17">
        <f t="shared" ref="T68:T99" si="22">F68+H68+J68</f>
        <v>1252</v>
      </c>
      <c r="U68" s="17">
        <f t="shared" ref="U68:U99" si="23">G68+I68</f>
        <v>567</v>
      </c>
      <c r="V68" s="26" t="str">
        <f t="shared" ref="V68:V99" si="24">K68</f>
        <v>N.P.</v>
      </c>
      <c r="W68" s="17">
        <f t="shared" ref="W68:W99" si="25">L68</f>
        <v>757</v>
      </c>
      <c r="X68" s="26" t="str">
        <f t="shared" ref="X68:X99" si="26">M68</f>
        <v>N.P.</v>
      </c>
      <c r="Y68" s="26" t="str">
        <f t="shared" ref="Y68:Y99" si="27">N68</f>
        <v>N.P.</v>
      </c>
      <c r="Z68" s="11">
        <f t="shared" si="8"/>
        <v>0</v>
      </c>
      <c r="AA68" s="11">
        <f t="shared" si="9"/>
        <v>41</v>
      </c>
      <c r="AB68" s="12" t="str">
        <f t="shared" si="10"/>
        <v>OK</v>
      </c>
      <c r="AC68" s="12" t="str">
        <f t="shared" si="11"/>
        <v>UPD</v>
      </c>
    </row>
    <row r="69" spans="1:29" ht="19.5" customHeight="1" x14ac:dyDescent="0.25">
      <c r="A69" s="5">
        <v>66</v>
      </c>
      <c r="B69" s="5" t="s">
        <v>11</v>
      </c>
      <c r="C69" s="14" t="s">
        <v>89</v>
      </c>
      <c r="D69" s="7">
        <v>22</v>
      </c>
      <c r="E69" s="6">
        <v>11687</v>
      </c>
      <c r="F69" s="8">
        <v>63</v>
      </c>
      <c r="G69" s="8">
        <v>3315</v>
      </c>
      <c r="H69" s="8">
        <v>2613</v>
      </c>
      <c r="I69" s="8">
        <v>123</v>
      </c>
      <c r="J69" s="8">
        <v>76</v>
      </c>
      <c r="K69" s="27" t="s">
        <v>207</v>
      </c>
      <c r="L69" s="8">
        <v>801</v>
      </c>
      <c r="M69" s="27" t="s">
        <v>207</v>
      </c>
      <c r="N69" s="27" t="s">
        <v>207</v>
      </c>
      <c r="O69" s="8">
        <v>4</v>
      </c>
      <c r="P69" s="8">
        <v>166</v>
      </c>
      <c r="Q69" s="8">
        <f t="shared" si="20"/>
        <v>7161</v>
      </c>
      <c r="R69" s="9">
        <f t="shared" si="21"/>
        <v>0.61273209549071617</v>
      </c>
      <c r="T69" s="8">
        <f t="shared" si="22"/>
        <v>2752</v>
      </c>
      <c r="U69" s="8">
        <f t="shared" si="23"/>
        <v>3438</v>
      </c>
      <c r="V69" s="27" t="str">
        <f t="shared" si="24"/>
        <v>N.P.</v>
      </c>
      <c r="W69" s="8">
        <f t="shared" si="25"/>
        <v>801</v>
      </c>
      <c r="X69" s="27" t="str">
        <f t="shared" si="26"/>
        <v>N.P.</v>
      </c>
      <c r="Y69" s="27" t="str">
        <f t="shared" si="27"/>
        <v>N.P.</v>
      </c>
      <c r="Z69" s="11">
        <f t="shared" ref="Z69:Z132" si="28">O69</f>
        <v>4</v>
      </c>
      <c r="AA69" s="11">
        <f t="shared" ref="AA69:AA132" si="29">P69</f>
        <v>166</v>
      </c>
      <c r="AB69" s="12" t="str">
        <f t="shared" ref="AB69:AB132" si="30">IF(SUM(T69:AA69)=Q69,"OK","CHECAR AQUÍ")</f>
        <v>OK</v>
      </c>
      <c r="AC69" s="12" t="str">
        <f t="shared" ref="AC69:AC132" si="31">IF(RANK(T69,T69:Y69)=1,"UPD",IF(RANK(U69,T69:Y69)=1,"CPO",IF(RANK(V69,T69:Y69)=1,"PMC",IF(RANK(W69,T69:Y69)=1,"PUP",IF(RANK(X69,T69:Y69)=1,"PNA",IF(RANK(Y69,T69:Y69)=1,"PSD"))))))</f>
        <v>CPO</v>
      </c>
    </row>
    <row r="70" spans="1:29" ht="19.5" customHeight="1" x14ac:dyDescent="0.25">
      <c r="A70" s="1">
        <v>67</v>
      </c>
      <c r="B70" s="1" t="s">
        <v>12</v>
      </c>
      <c r="C70" s="2" t="s">
        <v>167</v>
      </c>
      <c r="D70" s="4">
        <v>13</v>
      </c>
      <c r="E70" s="3">
        <v>6167</v>
      </c>
      <c r="F70" s="17">
        <v>28</v>
      </c>
      <c r="G70" s="17">
        <v>400</v>
      </c>
      <c r="H70" s="17">
        <v>639</v>
      </c>
      <c r="I70" s="17">
        <v>29</v>
      </c>
      <c r="J70" s="17">
        <v>62</v>
      </c>
      <c r="K70" s="17">
        <v>537</v>
      </c>
      <c r="L70" s="17">
        <v>378</v>
      </c>
      <c r="M70" s="17">
        <v>1730</v>
      </c>
      <c r="N70" s="26" t="s">
        <v>207</v>
      </c>
      <c r="O70" s="17">
        <v>1</v>
      </c>
      <c r="P70" s="17">
        <v>191</v>
      </c>
      <c r="Q70" s="17">
        <f t="shared" si="20"/>
        <v>3995</v>
      </c>
      <c r="R70" s="18">
        <f t="shared" si="21"/>
        <v>0.64780282146910972</v>
      </c>
      <c r="T70" s="17">
        <f t="shared" si="22"/>
        <v>729</v>
      </c>
      <c r="U70" s="17">
        <f t="shared" si="23"/>
        <v>429</v>
      </c>
      <c r="V70" s="17">
        <f t="shared" si="24"/>
        <v>537</v>
      </c>
      <c r="W70" s="17">
        <f t="shared" si="25"/>
        <v>378</v>
      </c>
      <c r="X70" s="17">
        <f t="shared" si="26"/>
        <v>1730</v>
      </c>
      <c r="Y70" s="26" t="str">
        <f t="shared" si="27"/>
        <v>N.P.</v>
      </c>
      <c r="Z70" s="11">
        <f t="shared" si="28"/>
        <v>1</v>
      </c>
      <c r="AA70" s="11">
        <f t="shared" si="29"/>
        <v>191</v>
      </c>
      <c r="AB70" s="12" t="str">
        <f t="shared" si="30"/>
        <v>OK</v>
      </c>
      <c r="AC70" s="12" t="str">
        <f t="shared" si="31"/>
        <v>PNA</v>
      </c>
    </row>
    <row r="71" spans="1:29" ht="19.5" customHeight="1" x14ac:dyDescent="0.25">
      <c r="A71" s="5">
        <v>68</v>
      </c>
      <c r="B71" s="5" t="s">
        <v>12</v>
      </c>
      <c r="C71" s="14" t="s">
        <v>168</v>
      </c>
      <c r="D71" s="7">
        <v>48</v>
      </c>
      <c r="E71" s="6">
        <v>27043</v>
      </c>
      <c r="F71" s="8">
        <v>307</v>
      </c>
      <c r="G71" s="8">
        <v>3156</v>
      </c>
      <c r="H71" s="8">
        <v>3407</v>
      </c>
      <c r="I71" s="8">
        <v>363</v>
      </c>
      <c r="J71" s="8">
        <v>641</v>
      </c>
      <c r="K71" s="8">
        <v>784</v>
      </c>
      <c r="L71" s="8">
        <v>732</v>
      </c>
      <c r="M71" s="8">
        <v>2646</v>
      </c>
      <c r="N71" s="8">
        <v>1238</v>
      </c>
      <c r="O71" s="8">
        <v>12</v>
      </c>
      <c r="P71" s="8">
        <v>504</v>
      </c>
      <c r="Q71" s="8">
        <f t="shared" si="20"/>
        <v>13790</v>
      </c>
      <c r="R71" s="9">
        <f t="shared" si="21"/>
        <v>0.50992863217838258</v>
      </c>
      <c r="T71" s="8">
        <f t="shared" si="22"/>
        <v>4355</v>
      </c>
      <c r="U71" s="8">
        <f t="shared" si="23"/>
        <v>3519</v>
      </c>
      <c r="V71" s="8">
        <f t="shared" si="24"/>
        <v>784</v>
      </c>
      <c r="W71" s="8">
        <f t="shared" si="25"/>
        <v>732</v>
      </c>
      <c r="X71" s="8">
        <f t="shared" si="26"/>
        <v>2646</v>
      </c>
      <c r="Y71" s="8">
        <f t="shared" si="27"/>
        <v>1238</v>
      </c>
      <c r="Z71" s="11">
        <f t="shared" si="28"/>
        <v>12</v>
      </c>
      <c r="AA71" s="11">
        <f t="shared" si="29"/>
        <v>504</v>
      </c>
      <c r="AB71" s="12" t="str">
        <f t="shared" si="30"/>
        <v>OK</v>
      </c>
      <c r="AC71" s="12" t="str">
        <f t="shared" si="31"/>
        <v>UPD</v>
      </c>
    </row>
    <row r="72" spans="1:29" ht="19.5" customHeight="1" x14ac:dyDescent="0.25">
      <c r="A72" s="1">
        <v>69</v>
      </c>
      <c r="B72" s="1" t="s">
        <v>13</v>
      </c>
      <c r="C72" s="2" t="s">
        <v>169</v>
      </c>
      <c r="D72" s="4">
        <v>7</v>
      </c>
      <c r="E72" s="3">
        <v>2892</v>
      </c>
      <c r="F72" s="17">
        <v>63</v>
      </c>
      <c r="G72" s="17">
        <v>640</v>
      </c>
      <c r="H72" s="17">
        <v>422</v>
      </c>
      <c r="I72" s="17">
        <v>72</v>
      </c>
      <c r="J72" s="17">
        <v>66</v>
      </c>
      <c r="K72" s="17">
        <v>450</v>
      </c>
      <c r="L72" s="26" t="s">
        <v>207</v>
      </c>
      <c r="M72" s="26" t="s">
        <v>207</v>
      </c>
      <c r="N72" s="26" t="s">
        <v>207</v>
      </c>
      <c r="O72" s="17">
        <v>1</v>
      </c>
      <c r="P72" s="17">
        <v>56</v>
      </c>
      <c r="Q72" s="17">
        <f t="shared" si="20"/>
        <v>1770</v>
      </c>
      <c r="R72" s="18">
        <f t="shared" si="21"/>
        <v>0.61203319502074693</v>
      </c>
      <c r="T72" s="17">
        <f t="shared" si="22"/>
        <v>551</v>
      </c>
      <c r="U72" s="17">
        <f t="shared" si="23"/>
        <v>712</v>
      </c>
      <c r="V72" s="17">
        <f t="shared" si="24"/>
        <v>450</v>
      </c>
      <c r="W72" s="26" t="str">
        <f t="shared" si="25"/>
        <v>N.P.</v>
      </c>
      <c r="X72" s="26" t="str">
        <f t="shared" si="26"/>
        <v>N.P.</v>
      </c>
      <c r="Y72" s="26" t="str">
        <f t="shared" si="27"/>
        <v>N.P.</v>
      </c>
      <c r="Z72" s="11">
        <f t="shared" si="28"/>
        <v>1</v>
      </c>
      <c r="AA72" s="11">
        <f t="shared" si="29"/>
        <v>56</v>
      </c>
      <c r="AB72" s="12" t="str">
        <f t="shared" si="30"/>
        <v>OK</v>
      </c>
      <c r="AC72" s="12" t="str">
        <f t="shared" si="31"/>
        <v>CPO</v>
      </c>
    </row>
    <row r="73" spans="1:29" ht="19.5" customHeight="1" x14ac:dyDescent="0.25">
      <c r="A73" s="5">
        <v>70</v>
      </c>
      <c r="B73" s="5" t="s">
        <v>13</v>
      </c>
      <c r="C73" s="14" t="s">
        <v>170</v>
      </c>
      <c r="D73" s="7">
        <v>11</v>
      </c>
      <c r="E73" s="6">
        <v>5036</v>
      </c>
      <c r="F73" s="8">
        <v>73</v>
      </c>
      <c r="G73" s="8">
        <v>759</v>
      </c>
      <c r="H73" s="8">
        <v>1063</v>
      </c>
      <c r="I73" s="8">
        <v>36</v>
      </c>
      <c r="J73" s="8">
        <v>62</v>
      </c>
      <c r="K73" s="8">
        <v>1300</v>
      </c>
      <c r="L73" s="8">
        <v>175</v>
      </c>
      <c r="M73" s="27" t="s">
        <v>207</v>
      </c>
      <c r="N73" s="27" t="s">
        <v>207</v>
      </c>
      <c r="O73" s="8">
        <v>1</v>
      </c>
      <c r="P73" s="8">
        <v>46</v>
      </c>
      <c r="Q73" s="8">
        <f t="shared" si="20"/>
        <v>3515</v>
      </c>
      <c r="R73" s="9">
        <f t="shared" si="21"/>
        <v>0.6979745830023828</v>
      </c>
      <c r="T73" s="8">
        <f t="shared" si="22"/>
        <v>1198</v>
      </c>
      <c r="U73" s="8">
        <f t="shared" si="23"/>
        <v>795</v>
      </c>
      <c r="V73" s="8">
        <f t="shared" si="24"/>
        <v>1300</v>
      </c>
      <c r="W73" s="8">
        <f t="shared" si="25"/>
        <v>175</v>
      </c>
      <c r="X73" s="27" t="str">
        <f t="shared" si="26"/>
        <v>N.P.</v>
      </c>
      <c r="Y73" s="27" t="str">
        <f t="shared" si="27"/>
        <v>N.P.</v>
      </c>
      <c r="Z73" s="11">
        <f t="shared" si="28"/>
        <v>1</v>
      </c>
      <c r="AA73" s="11">
        <f t="shared" si="29"/>
        <v>46</v>
      </c>
      <c r="AB73" s="12" t="str">
        <f t="shared" si="30"/>
        <v>OK</v>
      </c>
      <c r="AC73" s="12" t="str">
        <f t="shared" si="31"/>
        <v>PMC</v>
      </c>
    </row>
    <row r="74" spans="1:29" ht="19.5" customHeight="1" x14ac:dyDescent="0.25">
      <c r="A74" s="1">
        <v>71</v>
      </c>
      <c r="B74" s="1" t="s">
        <v>13</v>
      </c>
      <c r="C74" s="2" t="s">
        <v>171</v>
      </c>
      <c r="D74" s="4">
        <v>3</v>
      </c>
      <c r="E74" s="3">
        <v>1663</v>
      </c>
      <c r="F74" s="17">
        <v>14</v>
      </c>
      <c r="G74" s="17">
        <v>376</v>
      </c>
      <c r="H74" s="17">
        <v>354</v>
      </c>
      <c r="I74" s="17">
        <v>22</v>
      </c>
      <c r="J74" s="17">
        <v>16</v>
      </c>
      <c r="K74" s="17">
        <v>88</v>
      </c>
      <c r="L74" s="17">
        <v>312</v>
      </c>
      <c r="M74" s="26" t="s">
        <v>207</v>
      </c>
      <c r="N74" s="26" t="s">
        <v>207</v>
      </c>
      <c r="O74" s="17">
        <v>30</v>
      </c>
      <c r="P74" s="17">
        <v>5</v>
      </c>
      <c r="Q74" s="17">
        <f t="shared" si="20"/>
        <v>1217</v>
      </c>
      <c r="R74" s="18">
        <f t="shared" si="21"/>
        <v>0.73180998196031266</v>
      </c>
      <c r="T74" s="17">
        <f t="shared" si="22"/>
        <v>384</v>
      </c>
      <c r="U74" s="17">
        <f t="shared" si="23"/>
        <v>398</v>
      </c>
      <c r="V74" s="17">
        <f t="shared" si="24"/>
        <v>88</v>
      </c>
      <c r="W74" s="17">
        <f t="shared" si="25"/>
        <v>312</v>
      </c>
      <c r="X74" s="26" t="str">
        <f t="shared" si="26"/>
        <v>N.P.</v>
      </c>
      <c r="Y74" s="26" t="str">
        <f t="shared" si="27"/>
        <v>N.P.</v>
      </c>
      <c r="Z74" s="11">
        <f t="shared" si="28"/>
        <v>30</v>
      </c>
      <c r="AA74" s="11">
        <f t="shared" si="29"/>
        <v>5</v>
      </c>
      <c r="AB74" s="12" t="str">
        <f t="shared" si="30"/>
        <v>OK</v>
      </c>
      <c r="AC74" s="12" t="str">
        <f t="shared" si="31"/>
        <v>CPO</v>
      </c>
    </row>
    <row r="75" spans="1:29" ht="19.5" customHeight="1" x14ac:dyDescent="0.25">
      <c r="A75" s="5">
        <v>72</v>
      </c>
      <c r="B75" s="5" t="s">
        <v>14</v>
      </c>
      <c r="C75" s="14" t="s">
        <v>90</v>
      </c>
      <c r="D75" s="7">
        <v>2</v>
      </c>
      <c r="E75" s="6">
        <v>866</v>
      </c>
      <c r="F75" s="8">
        <v>293</v>
      </c>
      <c r="G75" s="8">
        <v>301</v>
      </c>
      <c r="H75" s="8">
        <v>43</v>
      </c>
      <c r="I75" s="8">
        <v>7</v>
      </c>
      <c r="J75" s="8">
        <v>4</v>
      </c>
      <c r="K75" s="27" t="s">
        <v>207</v>
      </c>
      <c r="L75" s="27" t="s">
        <v>207</v>
      </c>
      <c r="M75" s="27" t="s">
        <v>207</v>
      </c>
      <c r="N75" s="27" t="s">
        <v>207</v>
      </c>
      <c r="O75" s="8">
        <v>0</v>
      </c>
      <c r="P75" s="8">
        <v>6</v>
      </c>
      <c r="Q75" s="8">
        <f t="shared" si="20"/>
        <v>654</v>
      </c>
      <c r="R75" s="9">
        <f t="shared" si="21"/>
        <v>0.75519630484988454</v>
      </c>
      <c r="T75" s="8">
        <f t="shared" si="22"/>
        <v>340</v>
      </c>
      <c r="U75" s="8">
        <f t="shared" si="23"/>
        <v>308</v>
      </c>
      <c r="V75" s="27" t="str">
        <f t="shared" si="24"/>
        <v>N.P.</v>
      </c>
      <c r="W75" s="27" t="str">
        <f t="shared" si="25"/>
        <v>N.P.</v>
      </c>
      <c r="X75" s="27" t="str">
        <f t="shared" si="26"/>
        <v>N.P.</v>
      </c>
      <c r="Y75" s="27" t="str">
        <f t="shared" si="27"/>
        <v>N.P.</v>
      </c>
      <c r="Z75" s="11">
        <f t="shared" si="28"/>
        <v>0</v>
      </c>
      <c r="AA75" s="11">
        <f t="shared" si="29"/>
        <v>6</v>
      </c>
      <c r="AB75" s="12" t="str">
        <f t="shared" si="30"/>
        <v>OK</v>
      </c>
      <c r="AC75" s="12" t="str">
        <f t="shared" si="31"/>
        <v>UPD</v>
      </c>
    </row>
    <row r="76" spans="1:29" ht="19.5" customHeight="1" x14ac:dyDescent="0.25">
      <c r="A76" s="1">
        <v>73</v>
      </c>
      <c r="B76" s="1" t="s">
        <v>14</v>
      </c>
      <c r="C76" s="2" t="s">
        <v>172</v>
      </c>
      <c r="D76" s="4">
        <v>2</v>
      </c>
      <c r="E76" s="3">
        <v>854</v>
      </c>
      <c r="F76" s="17">
        <v>15</v>
      </c>
      <c r="G76" s="17">
        <v>177</v>
      </c>
      <c r="H76" s="17">
        <v>135</v>
      </c>
      <c r="I76" s="17">
        <v>5</v>
      </c>
      <c r="J76" s="17">
        <v>12</v>
      </c>
      <c r="K76" s="26" t="s">
        <v>207</v>
      </c>
      <c r="L76" s="26" t="s">
        <v>207</v>
      </c>
      <c r="M76" s="17">
        <v>183</v>
      </c>
      <c r="N76" s="26" t="s">
        <v>207</v>
      </c>
      <c r="O76" s="17">
        <v>0</v>
      </c>
      <c r="P76" s="17">
        <v>14</v>
      </c>
      <c r="Q76" s="17">
        <f t="shared" si="20"/>
        <v>541</v>
      </c>
      <c r="R76" s="18">
        <f t="shared" si="21"/>
        <v>0.63348946135831385</v>
      </c>
      <c r="T76" s="17">
        <f t="shared" si="22"/>
        <v>162</v>
      </c>
      <c r="U76" s="17">
        <f t="shared" si="23"/>
        <v>182</v>
      </c>
      <c r="V76" s="26" t="s">
        <v>207</v>
      </c>
      <c r="W76" s="26" t="s">
        <v>207</v>
      </c>
      <c r="X76" s="17">
        <f t="shared" si="26"/>
        <v>183</v>
      </c>
      <c r="Y76" s="26" t="s">
        <v>207</v>
      </c>
      <c r="Z76" s="11">
        <f t="shared" si="28"/>
        <v>0</v>
      </c>
      <c r="AA76" s="11">
        <f t="shared" si="29"/>
        <v>14</v>
      </c>
      <c r="AB76" s="12" t="str">
        <f t="shared" si="30"/>
        <v>OK</v>
      </c>
      <c r="AC76" s="28" t="s">
        <v>35</v>
      </c>
    </row>
    <row r="77" spans="1:29" ht="19.5" customHeight="1" x14ac:dyDescent="0.25">
      <c r="A77" s="5">
        <v>74</v>
      </c>
      <c r="B77" s="5" t="s">
        <v>14</v>
      </c>
      <c r="C77" s="14" t="s">
        <v>173</v>
      </c>
      <c r="D77" s="7">
        <v>88</v>
      </c>
      <c r="E77" s="6">
        <v>52369</v>
      </c>
      <c r="F77" s="8">
        <v>7825</v>
      </c>
      <c r="G77" s="8">
        <v>5261</v>
      </c>
      <c r="H77" s="8">
        <v>1637</v>
      </c>
      <c r="I77" s="8">
        <v>491</v>
      </c>
      <c r="J77" s="8">
        <v>450</v>
      </c>
      <c r="K77" s="8">
        <v>1289</v>
      </c>
      <c r="L77" s="8">
        <v>327</v>
      </c>
      <c r="M77" s="8">
        <v>474</v>
      </c>
      <c r="N77" s="8">
        <v>482</v>
      </c>
      <c r="O77" s="8">
        <v>19</v>
      </c>
      <c r="P77" s="8">
        <v>701</v>
      </c>
      <c r="Q77" s="8">
        <f t="shared" si="20"/>
        <v>18956</v>
      </c>
      <c r="R77" s="9">
        <f t="shared" si="21"/>
        <v>0.36196986766980466</v>
      </c>
      <c r="T77" s="8">
        <f t="shared" si="22"/>
        <v>9912</v>
      </c>
      <c r="U77" s="8">
        <f t="shared" si="23"/>
        <v>5752</v>
      </c>
      <c r="V77" s="8">
        <f t="shared" si="24"/>
        <v>1289</v>
      </c>
      <c r="W77" s="8">
        <f t="shared" si="25"/>
        <v>327</v>
      </c>
      <c r="X77" s="8">
        <f t="shared" si="26"/>
        <v>474</v>
      </c>
      <c r="Y77" s="8">
        <f t="shared" si="27"/>
        <v>482</v>
      </c>
      <c r="Z77" s="11">
        <f t="shared" si="28"/>
        <v>19</v>
      </c>
      <c r="AA77" s="11">
        <f t="shared" si="29"/>
        <v>701</v>
      </c>
      <c r="AB77" s="12" t="str">
        <f t="shared" si="30"/>
        <v>OK</v>
      </c>
      <c r="AC77" s="12" t="str">
        <f t="shared" si="31"/>
        <v>UPD</v>
      </c>
    </row>
    <row r="78" spans="1:29" ht="19.5" customHeight="1" x14ac:dyDescent="0.25">
      <c r="A78" s="1">
        <v>75</v>
      </c>
      <c r="B78" s="1" t="s">
        <v>14</v>
      </c>
      <c r="C78" s="2" t="s">
        <v>174</v>
      </c>
      <c r="D78" s="4">
        <v>8</v>
      </c>
      <c r="E78" s="3">
        <v>2800</v>
      </c>
      <c r="F78" s="17">
        <v>52</v>
      </c>
      <c r="G78" s="17">
        <v>535</v>
      </c>
      <c r="H78" s="17">
        <v>374</v>
      </c>
      <c r="I78" s="17">
        <v>19</v>
      </c>
      <c r="J78" s="17">
        <v>10</v>
      </c>
      <c r="K78" s="17">
        <v>53</v>
      </c>
      <c r="L78" s="26" t="s">
        <v>207</v>
      </c>
      <c r="M78" s="17">
        <v>648</v>
      </c>
      <c r="N78" s="17">
        <v>26</v>
      </c>
      <c r="O78" s="17">
        <v>1</v>
      </c>
      <c r="P78" s="17">
        <v>55</v>
      </c>
      <c r="Q78" s="17">
        <f t="shared" si="20"/>
        <v>1773</v>
      </c>
      <c r="R78" s="18">
        <f t="shared" si="21"/>
        <v>0.63321428571428573</v>
      </c>
      <c r="T78" s="17">
        <f t="shared" si="22"/>
        <v>436</v>
      </c>
      <c r="U78" s="17">
        <f t="shared" si="23"/>
        <v>554</v>
      </c>
      <c r="V78" s="17">
        <f t="shared" si="24"/>
        <v>53</v>
      </c>
      <c r="W78" s="26" t="s">
        <v>207</v>
      </c>
      <c r="X78" s="17">
        <f t="shared" si="26"/>
        <v>648</v>
      </c>
      <c r="Y78" s="17">
        <f t="shared" si="27"/>
        <v>26</v>
      </c>
      <c r="Z78" s="11">
        <f t="shared" si="28"/>
        <v>1</v>
      </c>
      <c r="AA78" s="11">
        <f t="shared" si="29"/>
        <v>55</v>
      </c>
      <c r="AB78" s="12" t="str">
        <f t="shared" si="30"/>
        <v>OK</v>
      </c>
      <c r="AC78" s="28" t="s">
        <v>35</v>
      </c>
    </row>
    <row r="79" spans="1:29" ht="19.5" customHeight="1" x14ac:dyDescent="0.25">
      <c r="A79" s="5">
        <v>76</v>
      </c>
      <c r="B79" s="5" t="s">
        <v>14</v>
      </c>
      <c r="C79" s="14" t="s">
        <v>91</v>
      </c>
      <c r="D79" s="7">
        <v>4</v>
      </c>
      <c r="E79" s="6">
        <v>1706</v>
      </c>
      <c r="F79" s="8">
        <v>32</v>
      </c>
      <c r="G79" s="8">
        <v>401</v>
      </c>
      <c r="H79" s="8">
        <v>472</v>
      </c>
      <c r="I79" s="8">
        <v>94</v>
      </c>
      <c r="J79" s="8">
        <v>16</v>
      </c>
      <c r="K79" s="27" t="s">
        <v>207</v>
      </c>
      <c r="L79" s="27" t="s">
        <v>207</v>
      </c>
      <c r="M79" s="27" t="s">
        <v>207</v>
      </c>
      <c r="N79" s="27" t="s">
        <v>207</v>
      </c>
      <c r="O79" s="8">
        <v>0</v>
      </c>
      <c r="P79" s="8">
        <v>30</v>
      </c>
      <c r="Q79" s="8">
        <f t="shared" si="20"/>
        <v>1045</v>
      </c>
      <c r="R79" s="9">
        <f t="shared" si="21"/>
        <v>0.61254396248534582</v>
      </c>
      <c r="T79" s="8">
        <f t="shared" si="22"/>
        <v>520</v>
      </c>
      <c r="U79" s="8">
        <f t="shared" si="23"/>
        <v>495</v>
      </c>
      <c r="V79" s="27" t="str">
        <f t="shared" si="24"/>
        <v>N.P.</v>
      </c>
      <c r="W79" s="27" t="str">
        <f t="shared" si="25"/>
        <v>N.P.</v>
      </c>
      <c r="X79" s="27" t="str">
        <f t="shared" si="26"/>
        <v>N.P.</v>
      </c>
      <c r="Y79" s="27" t="str">
        <f t="shared" si="27"/>
        <v>N.P.</v>
      </c>
      <c r="Z79" s="11">
        <f t="shared" si="28"/>
        <v>0</v>
      </c>
      <c r="AA79" s="11">
        <f t="shared" si="29"/>
        <v>30</v>
      </c>
      <c r="AB79" s="12" t="str">
        <f t="shared" si="30"/>
        <v>OK</v>
      </c>
      <c r="AC79" s="12" t="str">
        <f t="shared" si="31"/>
        <v>UPD</v>
      </c>
    </row>
    <row r="80" spans="1:29" ht="19.5" customHeight="1" x14ac:dyDescent="0.25">
      <c r="A80" s="1">
        <v>77</v>
      </c>
      <c r="B80" s="1" t="s">
        <v>14</v>
      </c>
      <c r="C80" s="2" t="s">
        <v>92</v>
      </c>
      <c r="D80" s="4">
        <v>2</v>
      </c>
      <c r="E80" s="3">
        <v>1203</v>
      </c>
      <c r="F80" s="17">
        <v>305</v>
      </c>
      <c r="G80" s="17">
        <v>320</v>
      </c>
      <c r="H80" s="17">
        <v>54</v>
      </c>
      <c r="I80" s="17">
        <v>19</v>
      </c>
      <c r="J80" s="17">
        <v>2</v>
      </c>
      <c r="K80" s="26" t="s">
        <v>207</v>
      </c>
      <c r="L80" s="26" t="s">
        <v>207</v>
      </c>
      <c r="M80" s="26" t="s">
        <v>207</v>
      </c>
      <c r="N80" s="26" t="s">
        <v>207</v>
      </c>
      <c r="O80" s="17">
        <v>2</v>
      </c>
      <c r="P80" s="17">
        <v>10</v>
      </c>
      <c r="Q80" s="17">
        <f t="shared" si="20"/>
        <v>712</v>
      </c>
      <c r="R80" s="18">
        <f t="shared" si="21"/>
        <v>0.59185369908561924</v>
      </c>
      <c r="T80" s="17">
        <f t="shared" si="22"/>
        <v>361</v>
      </c>
      <c r="U80" s="17">
        <f t="shared" si="23"/>
        <v>339</v>
      </c>
      <c r="V80" s="26" t="str">
        <f t="shared" si="24"/>
        <v>N.P.</v>
      </c>
      <c r="W80" s="26" t="str">
        <f t="shared" si="25"/>
        <v>N.P.</v>
      </c>
      <c r="X80" s="26" t="str">
        <f t="shared" si="26"/>
        <v>N.P.</v>
      </c>
      <c r="Y80" s="26" t="str">
        <f t="shared" si="27"/>
        <v>N.P.</v>
      </c>
      <c r="Z80" s="11">
        <f t="shared" si="28"/>
        <v>2</v>
      </c>
      <c r="AA80" s="11">
        <f t="shared" si="29"/>
        <v>10</v>
      </c>
      <c r="AB80" s="12" t="str">
        <f t="shared" si="30"/>
        <v>OK</v>
      </c>
      <c r="AC80" s="12" t="str">
        <f t="shared" si="31"/>
        <v>UPD</v>
      </c>
    </row>
    <row r="81" spans="1:29" ht="19.5" customHeight="1" x14ac:dyDescent="0.25">
      <c r="A81" s="5">
        <v>78</v>
      </c>
      <c r="B81" s="5" t="s">
        <v>14</v>
      </c>
      <c r="C81" s="14" t="s">
        <v>93</v>
      </c>
      <c r="D81" s="7">
        <v>2</v>
      </c>
      <c r="E81" s="6">
        <v>402</v>
      </c>
      <c r="F81" s="8">
        <v>163</v>
      </c>
      <c r="G81" s="8">
        <v>153</v>
      </c>
      <c r="H81" s="8">
        <v>9</v>
      </c>
      <c r="I81" s="8">
        <v>1</v>
      </c>
      <c r="J81" s="8">
        <v>1</v>
      </c>
      <c r="K81" s="27" t="s">
        <v>207</v>
      </c>
      <c r="L81" s="27" t="s">
        <v>207</v>
      </c>
      <c r="M81" s="27" t="s">
        <v>207</v>
      </c>
      <c r="N81" s="27" t="s">
        <v>207</v>
      </c>
      <c r="O81" s="8">
        <v>0</v>
      </c>
      <c r="P81" s="8">
        <v>8</v>
      </c>
      <c r="Q81" s="8">
        <f t="shared" si="20"/>
        <v>335</v>
      </c>
      <c r="R81" s="9">
        <f t="shared" si="21"/>
        <v>0.83333333333333337</v>
      </c>
      <c r="T81" s="8">
        <f t="shared" si="22"/>
        <v>173</v>
      </c>
      <c r="U81" s="8">
        <f t="shared" si="23"/>
        <v>154</v>
      </c>
      <c r="V81" s="27" t="str">
        <f t="shared" si="24"/>
        <v>N.P.</v>
      </c>
      <c r="W81" s="27" t="str">
        <f t="shared" si="25"/>
        <v>N.P.</v>
      </c>
      <c r="X81" s="27" t="str">
        <f t="shared" si="26"/>
        <v>N.P.</v>
      </c>
      <c r="Y81" s="27" t="str">
        <f t="shared" si="27"/>
        <v>N.P.</v>
      </c>
      <c r="Z81" s="11">
        <f t="shared" si="28"/>
        <v>0</v>
      </c>
      <c r="AA81" s="11">
        <f t="shared" si="29"/>
        <v>8</v>
      </c>
      <c r="AB81" s="12" t="str">
        <f t="shared" si="30"/>
        <v>OK</v>
      </c>
      <c r="AC81" s="12" t="str">
        <f t="shared" si="31"/>
        <v>UPD</v>
      </c>
    </row>
    <row r="82" spans="1:29" ht="19.5" customHeight="1" x14ac:dyDescent="0.25">
      <c r="A82" s="1">
        <v>79</v>
      </c>
      <c r="B82" s="1" t="s">
        <v>14</v>
      </c>
      <c r="C82" s="2" t="s">
        <v>94</v>
      </c>
      <c r="D82" s="4">
        <v>3</v>
      </c>
      <c r="E82" s="3">
        <v>1291</v>
      </c>
      <c r="F82" s="17">
        <v>6</v>
      </c>
      <c r="G82" s="17">
        <v>295</v>
      </c>
      <c r="H82" s="17">
        <v>258</v>
      </c>
      <c r="I82" s="17">
        <v>9</v>
      </c>
      <c r="J82" s="17">
        <v>15</v>
      </c>
      <c r="K82" s="17">
        <v>244</v>
      </c>
      <c r="L82" s="26" t="s">
        <v>207</v>
      </c>
      <c r="M82" s="26" t="s">
        <v>207</v>
      </c>
      <c r="N82" s="26" t="s">
        <v>207</v>
      </c>
      <c r="O82" s="17">
        <v>0</v>
      </c>
      <c r="P82" s="17">
        <v>11</v>
      </c>
      <c r="Q82" s="17">
        <f t="shared" si="20"/>
        <v>838</v>
      </c>
      <c r="R82" s="18">
        <f t="shared" si="21"/>
        <v>0.64910921766072815</v>
      </c>
      <c r="T82" s="17">
        <f t="shared" si="22"/>
        <v>279</v>
      </c>
      <c r="U82" s="17">
        <f t="shared" si="23"/>
        <v>304</v>
      </c>
      <c r="V82" s="17">
        <f t="shared" si="24"/>
        <v>244</v>
      </c>
      <c r="W82" s="26" t="str">
        <f t="shared" si="25"/>
        <v>N.P.</v>
      </c>
      <c r="X82" s="26" t="str">
        <f t="shared" si="26"/>
        <v>N.P.</v>
      </c>
      <c r="Y82" s="26" t="str">
        <f t="shared" si="27"/>
        <v>N.P.</v>
      </c>
      <c r="Z82" s="11">
        <f t="shared" si="28"/>
        <v>0</v>
      </c>
      <c r="AA82" s="11">
        <f t="shared" si="29"/>
        <v>11</v>
      </c>
      <c r="AB82" s="12" t="str">
        <f t="shared" si="30"/>
        <v>OK</v>
      </c>
      <c r="AC82" s="12" t="str">
        <f t="shared" si="31"/>
        <v>CPO</v>
      </c>
    </row>
    <row r="83" spans="1:29" ht="19.5" customHeight="1" x14ac:dyDescent="0.25">
      <c r="A83" s="5">
        <v>80</v>
      </c>
      <c r="B83" s="5" t="s">
        <v>14</v>
      </c>
      <c r="C83" s="14" t="s">
        <v>95</v>
      </c>
      <c r="D83" s="7">
        <v>3</v>
      </c>
      <c r="E83" s="6">
        <v>1273</v>
      </c>
      <c r="F83" s="8">
        <v>6</v>
      </c>
      <c r="G83" s="8">
        <v>444</v>
      </c>
      <c r="H83" s="8">
        <v>325</v>
      </c>
      <c r="I83" s="8">
        <v>18</v>
      </c>
      <c r="J83" s="8">
        <v>7</v>
      </c>
      <c r="K83" s="27" t="s">
        <v>207</v>
      </c>
      <c r="L83" s="27" t="s">
        <v>207</v>
      </c>
      <c r="M83" s="27" t="s">
        <v>207</v>
      </c>
      <c r="N83" s="27" t="s">
        <v>207</v>
      </c>
      <c r="O83" s="8">
        <v>0</v>
      </c>
      <c r="P83" s="8">
        <v>11</v>
      </c>
      <c r="Q83" s="8">
        <f t="shared" si="20"/>
        <v>811</v>
      </c>
      <c r="R83" s="9">
        <f t="shared" si="21"/>
        <v>0.63707776904948943</v>
      </c>
      <c r="T83" s="8">
        <f t="shared" si="22"/>
        <v>338</v>
      </c>
      <c r="U83" s="8">
        <f t="shared" si="23"/>
        <v>462</v>
      </c>
      <c r="V83" s="27" t="str">
        <f t="shared" si="24"/>
        <v>N.P.</v>
      </c>
      <c r="W83" s="27" t="str">
        <f t="shared" si="25"/>
        <v>N.P.</v>
      </c>
      <c r="X83" s="27" t="str">
        <f t="shared" si="26"/>
        <v>N.P.</v>
      </c>
      <c r="Y83" s="27" t="str">
        <f t="shared" si="27"/>
        <v>N.P.</v>
      </c>
      <c r="Z83" s="11">
        <f t="shared" si="28"/>
        <v>0</v>
      </c>
      <c r="AA83" s="11">
        <f t="shared" si="29"/>
        <v>11</v>
      </c>
      <c r="AB83" s="12" t="str">
        <f t="shared" si="30"/>
        <v>OK</v>
      </c>
      <c r="AC83" s="12" t="str">
        <f t="shared" si="31"/>
        <v>CPO</v>
      </c>
    </row>
    <row r="84" spans="1:29" ht="19.5" customHeight="1" x14ac:dyDescent="0.25">
      <c r="A84" s="1">
        <v>81</v>
      </c>
      <c r="B84" s="1" t="s">
        <v>14</v>
      </c>
      <c r="C84" s="2" t="s">
        <v>96</v>
      </c>
      <c r="D84" s="4">
        <v>13</v>
      </c>
      <c r="E84" s="3">
        <v>4727</v>
      </c>
      <c r="F84" s="17">
        <v>1242</v>
      </c>
      <c r="G84" s="17">
        <v>1472</v>
      </c>
      <c r="H84" s="17">
        <v>260</v>
      </c>
      <c r="I84" s="17">
        <v>44</v>
      </c>
      <c r="J84" s="17">
        <v>133</v>
      </c>
      <c r="K84" s="17">
        <v>3</v>
      </c>
      <c r="L84" s="26" t="s">
        <v>207</v>
      </c>
      <c r="M84" s="17">
        <v>1</v>
      </c>
      <c r="N84" s="26" t="s">
        <v>207</v>
      </c>
      <c r="O84" s="17">
        <v>2</v>
      </c>
      <c r="P84" s="17">
        <v>122</v>
      </c>
      <c r="Q84" s="17">
        <f t="shared" si="20"/>
        <v>3279</v>
      </c>
      <c r="R84" s="18">
        <f t="shared" si="21"/>
        <v>0.69367463507510052</v>
      </c>
      <c r="T84" s="17">
        <f t="shared" si="22"/>
        <v>1635</v>
      </c>
      <c r="U84" s="17">
        <f t="shared" si="23"/>
        <v>1516</v>
      </c>
      <c r="V84" s="17">
        <f t="shared" si="24"/>
        <v>3</v>
      </c>
      <c r="W84" s="26" t="str">
        <f t="shared" si="25"/>
        <v>N.P.</v>
      </c>
      <c r="X84" s="17">
        <f t="shared" si="26"/>
        <v>1</v>
      </c>
      <c r="Y84" s="26" t="str">
        <f t="shared" si="27"/>
        <v>N.P.</v>
      </c>
      <c r="Z84" s="11">
        <f t="shared" si="28"/>
        <v>2</v>
      </c>
      <c r="AA84" s="11">
        <f t="shared" si="29"/>
        <v>122</v>
      </c>
      <c r="AB84" s="12" t="str">
        <f t="shared" si="30"/>
        <v>OK</v>
      </c>
      <c r="AC84" s="12" t="str">
        <f t="shared" si="31"/>
        <v>UPD</v>
      </c>
    </row>
    <row r="85" spans="1:29" ht="19.5" customHeight="1" x14ac:dyDescent="0.25">
      <c r="A85" s="5">
        <v>82</v>
      </c>
      <c r="B85" s="5" t="s">
        <v>14</v>
      </c>
      <c r="C85" s="14" t="s">
        <v>175</v>
      </c>
      <c r="D85" s="7">
        <v>5</v>
      </c>
      <c r="E85" s="6">
        <v>2172</v>
      </c>
      <c r="F85" s="8">
        <v>5</v>
      </c>
      <c r="G85" s="8">
        <v>615</v>
      </c>
      <c r="H85" s="8">
        <v>366</v>
      </c>
      <c r="I85" s="8">
        <v>17</v>
      </c>
      <c r="J85" s="8">
        <v>16</v>
      </c>
      <c r="K85" s="27" t="s">
        <v>207</v>
      </c>
      <c r="L85" s="27" t="s">
        <v>207</v>
      </c>
      <c r="M85" s="27" t="s">
        <v>207</v>
      </c>
      <c r="N85" s="8">
        <v>421</v>
      </c>
      <c r="O85" s="8">
        <v>0</v>
      </c>
      <c r="P85" s="8">
        <v>13</v>
      </c>
      <c r="Q85" s="8">
        <f t="shared" si="20"/>
        <v>1453</v>
      </c>
      <c r="R85" s="9">
        <f t="shared" si="21"/>
        <v>0.66896869244935542</v>
      </c>
      <c r="T85" s="8">
        <f t="shared" si="22"/>
        <v>387</v>
      </c>
      <c r="U85" s="8">
        <f t="shared" si="23"/>
        <v>632</v>
      </c>
      <c r="V85" s="27" t="str">
        <f t="shared" si="24"/>
        <v>N.P.</v>
      </c>
      <c r="W85" s="27" t="str">
        <f t="shared" si="25"/>
        <v>N.P.</v>
      </c>
      <c r="X85" s="27" t="str">
        <f t="shared" si="26"/>
        <v>N.P.</v>
      </c>
      <c r="Y85" s="8">
        <f t="shared" si="27"/>
        <v>421</v>
      </c>
      <c r="Z85" s="11">
        <f t="shared" si="28"/>
        <v>0</v>
      </c>
      <c r="AA85" s="11">
        <f t="shared" si="29"/>
        <v>13</v>
      </c>
      <c r="AB85" s="12" t="str">
        <f t="shared" si="30"/>
        <v>OK</v>
      </c>
      <c r="AC85" s="12" t="str">
        <f t="shared" si="31"/>
        <v>CPO</v>
      </c>
    </row>
    <row r="86" spans="1:29" ht="19.5" customHeight="1" x14ac:dyDescent="0.25">
      <c r="A86" s="1">
        <v>83</v>
      </c>
      <c r="B86" s="1" t="s">
        <v>14</v>
      </c>
      <c r="C86" s="2" t="s">
        <v>97</v>
      </c>
      <c r="D86" s="4">
        <v>3</v>
      </c>
      <c r="E86" s="3">
        <v>1797</v>
      </c>
      <c r="F86" s="17">
        <v>392</v>
      </c>
      <c r="G86" s="17">
        <v>546</v>
      </c>
      <c r="H86" s="17">
        <v>36</v>
      </c>
      <c r="I86" s="17">
        <v>23</v>
      </c>
      <c r="J86" s="17">
        <v>9</v>
      </c>
      <c r="K86" s="26" t="s">
        <v>207</v>
      </c>
      <c r="L86" s="26" t="s">
        <v>207</v>
      </c>
      <c r="M86" s="26" t="s">
        <v>207</v>
      </c>
      <c r="N86" s="26" t="s">
        <v>207</v>
      </c>
      <c r="O86" s="17">
        <v>0</v>
      </c>
      <c r="P86" s="17">
        <v>29</v>
      </c>
      <c r="Q86" s="17">
        <f t="shared" si="20"/>
        <v>1035</v>
      </c>
      <c r="R86" s="18">
        <f t="shared" si="21"/>
        <v>0.57595993322203676</v>
      </c>
      <c r="T86" s="17">
        <f t="shared" si="22"/>
        <v>437</v>
      </c>
      <c r="U86" s="17">
        <f t="shared" si="23"/>
        <v>569</v>
      </c>
      <c r="V86" s="26" t="str">
        <f t="shared" si="24"/>
        <v>N.P.</v>
      </c>
      <c r="W86" s="26" t="str">
        <f t="shared" si="25"/>
        <v>N.P.</v>
      </c>
      <c r="X86" s="26" t="str">
        <f t="shared" si="26"/>
        <v>N.P.</v>
      </c>
      <c r="Y86" s="26" t="str">
        <f t="shared" si="27"/>
        <v>N.P.</v>
      </c>
      <c r="Z86" s="11">
        <f t="shared" si="28"/>
        <v>0</v>
      </c>
      <c r="AA86" s="11">
        <f t="shared" si="29"/>
        <v>29</v>
      </c>
      <c r="AB86" s="12" t="str">
        <f t="shared" si="30"/>
        <v>OK</v>
      </c>
      <c r="AC86" s="12" t="str">
        <f t="shared" si="31"/>
        <v>CPO</v>
      </c>
    </row>
    <row r="87" spans="1:29" ht="19.5" customHeight="1" x14ac:dyDescent="0.25">
      <c r="A87" s="5">
        <v>84</v>
      </c>
      <c r="B87" s="5" t="s">
        <v>14</v>
      </c>
      <c r="C87" s="14" t="s">
        <v>98</v>
      </c>
      <c r="D87" s="7">
        <v>3</v>
      </c>
      <c r="E87" s="6">
        <v>1687</v>
      </c>
      <c r="F87" s="8">
        <v>597</v>
      </c>
      <c r="G87" s="8">
        <v>611</v>
      </c>
      <c r="H87" s="8">
        <v>8</v>
      </c>
      <c r="I87" s="8">
        <v>27</v>
      </c>
      <c r="J87" s="8">
        <v>5</v>
      </c>
      <c r="K87" s="8">
        <v>40</v>
      </c>
      <c r="L87" s="27" t="s">
        <v>207</v>
      </c>
      <c r="M87" s="27" t="s">
        <v>207</v>
      </c>
      <c r="N87" s="27" t="s">
        <v>207</v>
      </c>
      <c r="O87" s="8">
        <v>0</v>
      </c>
      <c r="P87" s="8">
        <v>11</v>
      </c>
      <c r="Q87" s="8">
        <f t="shared" si="20"/>
        <v>1299</v>
      </c>
      <c r="R87" s="9">
        <f t="shared" si="21"/>
        <v>0.77000592768227627</v>
      </c>
      <c r="T87" s="8">
        <f t="shared" si="22"/>
        <v>610</v>
      </c>
      <c r="U87" s="8">
        <f t="shared" si="23"/>
        <v>638</v>
      </c>
      <c r="V87" s="8">
        <f t="shared" si="24"/>
        <v>40</v>
      </c>
      <c r="W87" s="27" t="str">
        <f t="shared" si="25"/>
        <v>N.P.</v>
      </c>
      <c r="X87" s="27" t="str">
        <f t="shared" si="26"/>
        <v>N.P.</v>
      </c>
      <c r="Y87" s="27" t="str">
        <f t="shared" si="27"/>
        <v>N.P.</v>
      </c>
      <c r="Z87" s="11">
        <f t="shared" si="28"/>
        <v>0</v>
      </c>
      <c r="AA87" s="11">
        <f t="shared" si="29"/>
        <v>11</v>
      </c>
      <c r="AB87" s="12" t="str">
        <f t="shared" si="30"/>
        <v>OK</v>
      </c>
      <c r="AC87" s="12" t="str">
        <f t="shared" si="31"/>
        <v>CPO</v>
      </c>
    </row>
    <row r="88" spans="1:29" ht="19.5" customHeight="1" x14ac:dyDescent="0.25">
      <c r="A88" s="1">
        <v>85</v>
      </c>
      <c r="B88" s="1" t="s">
        <v>14</v>
      </c>
      <c r="C88" s="2" t="s">
        <v>176</v>
      </c>
      <c r="D88" s="4">
        <v>10</v>
      </c>
      <c r="E88" s="3">
        <v>3322</v>
      </c>
      <c r="F88" s="17">
        <v>57</v>
      </c>
      <c r="G88" s="17">
        <v>1039</v>
      </c>
      <c r="H88" s="17">
        <v>1115</v>
      </c>
      <c r="I88" s="17">
        <v>42</v>
      </c>
      <c r="J88" s="17">
        <v>36</v>
      </c>
      <c r="K88" s="26" t="s">
        <v>207</v>
      </c>
      <c r="L88" s="26" t="s">
        <v>207</v>
      </c>
      <c r="M88" s="26" t="s">
        <v>207</v>
      </c>
      <c r="N88" s="26" t="s">
        <v>207</v>
      </c>
      <c r="O88" s="17">
        <v>0</v>
      </c>
      <c r="P88" s="17">
        <v>33</v>
      </c>
      <c r="Q88" s="17">
        <f t="shared" si="20"/>
        <v>2322</v>
      </c>
      <c r="R88" s="18">
        <f t="shared" si="21"/>
        <v>0.69897652016857315</v>
      </c>
      <c r="T88" s="17">
        <f t="shared" si="22"/>
        <v>1208</v>
      </c>
      <c r="U88" s="17">
        <f t="shared" si="23"/>
        <v>1081</v>
      </c>
      <c r="V88" s="26" t="str">
        <f t="shared" si="24"/>
        <v>N.P.</v>
      </c>
      <c r="W88" s="26" t="str">
        <f t="shared" si="25"/>
        <v>N.P.</v>
      </c>
      <c r="X88" s="26" t="str">
        <f t="shared" si="26"/>
        <v>N.P.</v>
      </c>
      <c r="Y88" s="26" t="str">
        <f t="shared" si="27"/>
        <v>N.P.</v>
      </c>
      <c r="Z88" s="11">
        <f t="shared" si="28"/>
        <v>0</v>
      </c>
      <c r="AA88" s="11">
        <f t="shared" si="29"/>
        <v>33</v>
      </c>
      <c r="AB88" s="12" t="str">
        <f t="shared" si="30"/>
        <v>OK</v>
      </c>
      <c r="AC88" s="12" t="str">
        <f t="shared" si="31"/>
        <v>UPD</v>
      </c>
    </row>
    <row r="89" spans="1:29" ht="19.5" customHeight="1" x14ac:dyDescent="0.25">
      <c r="A89" s="5">
        <v>86</v>
      </c>
      <c r="B89" s="5" t="s">
        <v>14</v>
      </c>
      <c r="C89" s="14" t="s">
        <v>99</v>
      </c>
      <c r="D89" s="7">
        <v>6</v>
      </c>
      <c r="E89" s="6">
        <v>3338</v>
      </c>
      <c r="F89" s="8">
        <v>611</v>
      </c>
      <c r="G89" s="8">
        <v>773</v>
      </c>
      <c r="H89" s="8">
        <v>134</v>
      </c>
      <c r="I89" s="8">
        <v>27</v>
      </c>
      <c r="J89" s="8">
        <v>17</v>
      </c>
      <c r="K89" s="8">
        <v>458</v>
      </c>
      <c r="L89" s="27" t="s">
        <v>207</v>
      </c>
      <c r="M89" s="27" t="s">
        <v>207</v>
      </c>
      <c r="N89" s="8">
        <v>38</v>
      </c>
      <c r="O89" s="8">
        <v>0</v>
      </c>
      <c r="P89" s="8">
        <v>43</v>
      </c>
      <c r="Q89" s="8">
        <f t="shared" si="20"/>
        <v>2101</v>
      </c>
      <c r="R89" s="9">
        <f t="shared" si="21"/>
        <v>0.62941881366087482</v>
      </c>
      <c r="T89" s="8">
        <f t="shared" si="22"/>
        <v>762</v>
      </c>
      <c r="U89" s="8">
        <f t="shared" si="23"/>
        <v>800</v>
      </c>
      <c r="V89" s="8">
        <f t="shared" si="24"/>
        <v>458</v>
      </c>
      <c r="W89" s="27" t="str">
        <f t="shared" si="25"/>
        <v>N.P.</v>
      </c>
      <c r="X89" s="27" t="str">
        <f t="shared" si="26"/>
        <v>N.P.</v>
      </c>
      <c r="Y89" s="8">
        <f t="shared" si="27"/>
        <v>38</v>
      </c>
      <c r="Z89" s="11">
        <f t="shared" si="28"/>
        <v>0</v>
      </c>
      <c r="AA89" s="11">
        <f t="shared" si="29"/>
        <v>43</v>
      </c>
      <c r="AB89" s="12" t="str">
        <f t="shared" si="30"/>
        <v>OK</v>
      </c>
      <c r="AC89" s="12" t="str">
        <f t="shared" si="31"/>
        <v>CPO</v>
      </c>
    </row>
    <row r="90" spans="1:29" ht="19.5" customHeight="1" x14ac:dyDescent="0.25">
      <c r="A90" s="1">
        <v>87</v>
      </c>
      <c r="B90" s="1" t="s">
        <v>14</v>
      </c>
      <c r="C90" s="2" t="s">
        <v>100</v>
      </c>
      <c r="D90" s="4">
        <v>11</v>
      </c>
      <c r="E90" s="3">
        <v>5938</v>
      </c>
      <c r="F90" s="17">
        <v>27</v>
      </c>
      <c r="G90" s="17">
        <v>954</v>
      </c>
      <c r="H90" s="17">
        <v>1181</v>
      </c>
      <c r="I90" s="17">
        <v>45</v>
      </c>
      <c r="J90" s="17">
        <v>132</v>
      </c>
      <c r="K90" s="17">
        <v>672</v>
      </c>
      <c r="L90" s="17">
        <v>11</v>
      </c>
      <c r="M90" s="26" t="s">
        <v>207</v>
      </c>
      <c r="N90" s="26" t="s">
        <v>207</v>
      </c>
      <c r="O90" s="17">
        <v>0</v>
      </c>
      <c r="P90" s="17">
        <v>59</v>
      </c>
      <c r="Q90" s="17">
        <f t="shared" si="20"/>
        <v>3081</v>
      </c>
      <c r="R90" s="18">
        <f t="shared" si="21"/>
        <v>0.51886156955203777</v>
      </c>
      <c r="T90" s="17">
        <f t="shared" si="22"/>
        <v>1340</v>
      </c>
      <c r="U90" s="17">
        <f t="shared" si="23"/>
        <v>999</v>
      </c>
      <c r="V90" s="17">
        <f t="shared" si="24"/>
        <v>672</v>
      </c>
      <c r="W90" s="17">
        <f t="shared" si="25"/>
        <v>11</v>
      </c>
      <c r="X90" s="26" t="str">
        <f t="shared" si="26"/>
        <v>N.P.</v>
      </c>
      <c r="Y90" s="26" t="str">
        <f t="shared" si="27"/>
        <v>N.P.</v>
      </c>
      <c r="Z90" s="11">
        <f t="shared" si="28"/>
        <v>0</v>
      </c>
      <c r="AA90" s="11">
        <f t="shared" si="29"/>
        <v>59</v>
      </c>
      <c r="AB90" s="12" t="str">
        <f t="shared" si="30"/>
        <v>OK</v>
      </c>
      <c r="AC90" s="12" t="str">
        <f t="shared" si="31"/>
        <v>UPD</v>
      </c>
    </row>
    <row r="91" spans="1:29" ht="31.5" customHeight="1" x14ac:dyDescent="0.25">
      <c r="A91" s="5">
        <v>88</v>
      </c>
      <c r="B91" s="5" t="s">
        <v>14</v>
      </c>
      <c r="C91" s="15" t="s">
        <v>177</v>
      </c>
      <c r="D91" s="7">
        <v>19</v>
      </c>
      <c r="E91" s="6">
        <v>9473</v>
      </c>
      <c r="F91" s="8">
        <v>451</v>
      </c>
      <c r="G91" s="8">
        <v>2169</v>
      </c>
      <c r="H91" s="8">
        <v>1340</v>
      </c>
      <c r="I91" s="8">
        <v>143</v>
      </c>
      <c r="J91" s="8">
        <v>83</v>
      </c>
      <c r="K91" s="27" t="s">
        <v>207</v>
      </c>
      <c r="L91" s="27" t="s">
        <v>207</v>
      </c>
      <c r="M91" s="27" t="s">
        <v>207</v>
      </c>
      <c r="N91" s="27" t="s">
        <v>207</v>
      </c>
      <c r="O91" s="8">
        <v>7</v>
      </c>
      <c r="P91" s="8">
        <v>134</v>
      </c>
      <c r="Q91" s="8">
        <f t="shared" si="20"/>
        <v>4327</v>
      </c>
      <c r="R91" s="9">
        <f t="shared" si="21"/>
        <v>0.4567718779689644</v>
      </c>
      <c r="T91" s="8">
        <f t="shared" si="22"/>
        <v>1874</v>
      </c>
      <c r="U91" s="8">
        <f t="shared" si="23"/>
        <v>2312</v>
      </c>
      <c r="V91" s="27" t="str">
        <f t="shared" si="24"/>
        <v>N.P.</v>
      </c>
      <c r="W91" s="27" t="str">
        <f t="shared" si="25"/>
        <v>N.P.</v>
      </c>
      <c r="X91" s="27" t="str">
        <f t="shared" si="26"/>
        <v>N.P.</v>
      </c>
      <c r="Y91" s="27" t="str">
        <f t="shared" si="27"/>
        <v>N.P.</v>
      </c>
      <c r="Z91" s="11">
        <f t="shared" si="28"/>
        <v>7</v>
      </c>
      <c r="AA91" s="11">
        <f t="shared" si="29"/>
        <v>134</v>
      </c>
      <c r="AB91" s="12" t="str">
        <f t="shared" si="30"/>
        <v>OK</v>
      </c>
      <c r="AC91" s="12" t="str">
        <f t="shared" si="31"/>
        <v>CPO</v>
      </c>
    </row>
    <row r="92" spans="1:29" ht="19.5" customHeight="1" x14ac:dyDescent="0.25">
      <c r="A92" s="1">
        <v>89</v>
      </c>
      <c r="B92" s="1" t="s">
        <v>15</v>
      </c>
      <c r="C92" s="2" t="s">
        <v>101</v>
      </c>
      <c r="D92" s="4">
        <v>21</v>
      </c>
      <c r="E92" s="3">
        <v>12320</v>
      </c>
      <c r="F92" s="17">
        <v>235</v>
      </c>
      <c r="G92" s="17">
        <v>4453</v>
      </c>
      <c r="H92" s="17">
        <v>2130</v>
      </c>
      <c r="I92" s="17">
        <v>207</v>
      </c>
      <c r="J92" s="17">
        <v>160</v>
      </c>
      <c r="K92" s="17">
        <v>112</v>
      </c>
      <c r="L92" s="17">
        <v>152</v>
      </c>
      <c r="M92" s="26" t="s">
        <v>207</v>
      </c>
      <c r="N92" s="26" t="s">
        <v>207</v>
      </c>
      <c r="O92" s="17">
        <v>7</v>
      </c>
      <c r="P92" s="17">
        <v>274</v>
      </c>
      <c r="Q92" s="17">
        <f t="shared" si="20"/>
        <v>7730</v>
      </c>
      <c r="R92" s="18">
        <f t="shared" si="21"/>
        <v>0.62743506493506496</v>
      </c>
      <c r="T92" s="17">
        <f t="shared" si="22"/>
        <v>2525</v>
      </c>
      <c r="U92" s="17">
        <f t="shared" si="23"/>
        <v>4660</v>
      </c>
      <c r="V92" s="17">
        <f t="shared" si="24"/>
        <v>112</v>
      </c>
      <c r="W92" s="17">
        <f t="shared" si="25"/>
        <v>152</v>
      </c>
      <c r="X92" s="26" t="str">
        <f t="shared" si="26"/>
        <v>N.P.</v>
      </c>
      <c r="Y92" s="26" t="str">
        <f t="shared" si="27"/>
        <v>N.P.</v>
      </c>
      <c r="Z92" s="11">
        <f t="shared" si="28"/>
        <v>7</v>
      </c>
      <c r="AA92" s="11">
        <f t="shared" si="29"/>
        <v>274</v>
      </c>
      <c r="AB92" s="12" t="str">
        <f t="shared" si="30"/>
        <v>OK</v>
      </c>
      <c r="AC92" s="12" t="str">
        <f t="shared" si="31"/>
        <v>CPO</v>
      </c>
    </row>
    <row r="93" spans="1:29" ht="19.5" customHeight="1" x14ac:dyDescent="0.25">
      <c r="A93" s="5">
        <v>90</v>
      </c>
      <c r="B93" s="5" t="s">
        <v>16</v>
      </c>
      <c r="C93" s="14" t="s">
        <v>102</v>
      </c>
      <c r="D93" s="7">
        <v>7</v>
      </c>
      <c r="E93" s="6">
        <v>3675</v>
      </c>
      <c r="F93" s="8">
        <v>9</v>
      </c>
      <c r="G93" s="8">
        <v>1591</v>
      </c>
      <c r="H93" s="8">
        <v>138</v>
      </c>
      <c r="I93" s="8">
        <v>12</v>
      </c>
      <c r="J93" s="8">
        <v>1149</v>
      </c>
      <c r="K93" s="27" t="s">
        <v>207</v>
      </c>
      <c r="L93" s="27" t="s">
        <v>207</v>
      </c>
      <c r="M93" s="27" t="s">
        <v>207</v>
      </c>
      <c r="N93" s="27" t="s">
        <v>207</v>
      </c>
      <c r="O93" s="8">
        <v>0</v>
      </c>
      <c r="P93" s="8">
        <v>61</v>
      </c>
      <c r="Q93" s="8">
        <f t="shared" si="20"/>
        <v>2960</v>
      </c>
      <c r="R93" s="9">
        <f t="shared" si="21"/>
        <v>0.80544217687074826</v>
      </c>
      <c r="T93" s="8">
        <f t="shared" si="22"/>
        <v>1296</v>
      </c>
      <c r="U93" s="8">
        <f t="shared" si="23"/>
        <v>1603</v>
      </c>
      <c r="V93" s="27" t="str">
        <f t="shared" si="24"/>
        <v>N.P.</v>
      </c>
      <c r="W93" s="27" t="str">
        <f t="shared" si="25"/>
        <v>N.P.</v>
      </c>
      <c r="X93" s="27" t="str">
        <f t="shared" si="26"/>
        <v>N.P.</v>
      </c>
      <c r="Y93" s="27" t="str">
        <f t="shared" si="27"/>
        <v>N.P.</v>
      </c>
      <c r="Z93" s="11">
        <f t="shared" si="28"/>
        <v>0</v>
      </c>
      <c r="AA93" s="11">
        <f t="shared" si="29"/>
        <v>61</v>
      </c>
      <c r="AB93" s="12" t="str">
        <f t="shared" si="30"/>
        <v>OK</v>
      </c>
      <c r="AC93" s="12" t="str">
        <f t="shared" si="31"/>
        <v>CPO</v>
      </c>
    </row>
    <row r="94" spans="1:29" ht="19.5" customHeight="1" x14ac:dyDescent="0.25">
      <c r="A94" s="1">
        <v>91</v>
      </c>
      <c r="B94" s="1" t="s">
        <v>16</v>
      </c>
      <c r="C94" s="2" t="s">
        <v>178</v>
      </c>
      <c r="D94" s="4">
        <v>38</v>
      </c>
      <c r="E94" s="3">
        <v>20066</v>
      </c>
      <c r="F94" s="17">
        <v>204</v>
      </c>
      <c r="G94" s="17">
        <v>2235</v>
      </c>
      <c r="H94" s="17">
        <v>4350</v>
      </c>
      <c r="I94" s="17">
        <v>661</v>
      </c>
      <c r="J94" s="17">
        <v>349</v>
      </c>
      <c r="K94" s="17">
        <v>2325</v>
      </c>
      <c r="L94" s="17">
        <v>1373</v>
      </c>
      <c r="M94" s="17">
        <v>3</v>
      </c>
      <c r="N94" s="17">
        <v>3098</v>
      </c>
      <c r="O94" s="17">
        <v>0</v>
      </c>
      <c r="P94" s="17">
        <v>485</v>
      </c>
      <c r="Q94" s="17">
        <f t="shared" si="20"/>
        <v>15083</v>
      </c>
      <c r="R94" s="18">
        <f t="shared" si="21"/>
        <v>0.7516694906807535</v>
      </c>
      <c r="T94" s="17">
        <f t="shared" si="22"/>
        <v>4903</v>
      </c>
      <c r="U94" s="17">
        <f t="shared" si="23"/>
        <v>2896</v>
      </c>
      <c r="V94" s="17">
        <f t="shared" si="24"/>
        <v>2325</v>
      </c>
      <c r="W94" s="17">
        <f t="shared" si="25"/>
        <v>1373</v>
      </c>
      <c r="X94" s="17">
        <f t="shared" si="26"/>
        <v>3</v>
      </c>
      <c r="Y94" s="17">
        <f t="shared" si="27"/>
        <v>3098</v>
      </c>
      <c r="Z94" s="11">
        <f t="shared" si="28"/>
        <v>0</v>
      </c>
      <c r="AA94" s="11">
        <f t="shared" si="29"/>
        <v>485</v>
      </c>
      <c r="AB94" s="12" t="str">
        <f t="shared" si="30"/>
        <v>OK</v>
      </c>
      <c r="AC94" s="12" t="str">
        <f t="shared" si="31"/>
        <v>UPD</v>
      </c>
    </row>
    <row r="95" spans="1:29" ht="19.5" customHeight="1" x14ac:dyDescent="0.25">
      <c r="A95" s="5">
        <v>92</v>
      </c>
      <c r="B95" s="5" t="s">
        <v>16</v>
      </c>
      <c r="C95" s="14" t="s">
        <v>103</v>
      </c>
      <c r="D95" s="7">
        <v>5</v>
      </c>
      <c r="E95" s="6">
        <v>2603</v>
      </c>
      <c r="F95" s="8">
        <v>4</v>
      </c>
      <c r="G95" s="8">
        <v>973</v>
      </c>
      <c r="H95" s="8">
        <v>751</v>
      </c>
      <c r="I95" s="8">
        <v>7</v>
      </c>
      <c r="J95" s="8">
        <v>34</v>
      </c>
      <c r="K95" s="8">
        <v>309</v>
      </c>
      <c r="L95" s="8">
        <v>52</v>
      </c>
      <c r="M95" s="27" t="s">
        <v>207</v>
      </c>
      <c r="N95" s="27" t="s">
        <v>207</v>
      </c>
      <c r="O95" s="8">
        <v>2</v>
      </c>
      <c r="P95" s="8">
        <v>55</v>
      </c>
      <c r="Q95" s="8">
        <f t="shared" si="20"/>
        <v>2187</v>
      </c>
      <c r="R95" s="9">
        <f t="shared" si="21"/>
        <v>0.84018440261237037</v>
      </c>
      <c r="T95" s="8">
        <f t="shared" si="22"/>
        <v>789</v>
      </c>
      <c r="U95" s="8">
        <f t="shared" si="23"/>
        <v>980</v>
      </c>
      <c r="V95" s="8">
        <f t="shared" si="24"/>
        <v>309</v>
      </c>
      <c r="W95" s="8">
        <f t="shared" si="25"/>
        <v>52</v>
      </c>
      <c r="X95" s="27" t="str">
        <f t="shared" si="26"/>
        <v>N.P.</v>
      </c>
      <c r="Y95" s="27" t="str">
        <f t="shared" si="27"/>
        <v>N.P.</v>
      </c>
      <c r="Z95" s="11">
        <f t="shared" si="28"/>
        <v>2</v>
      </c>
      <c r="AA95" s="11">
        <f t="shared" si="29"/>
        <v>55</v>
      </c>
      <c r="AB95" s="12" t="str">
        <f t="shared" si="30"/>
        <v>OK</v>
      </c>
      <c r="AC95" s="12" t="str">
        <f t="shared" si="31"/>
        <v>CPO</v>
      </c>
    </row>
    <row r="96" spans="1:29" ht="19.5" customHeight="1" x14ac:dyDescent="0.25">
      <c r="A96" s="1">
        <v>93</v>
      </c>
      <c r="B96" s="1" t="s">
        <v>16</v>
      </c>
      <c r="C96" s="2" t="s">
        <v>104</v>
      </c>
      <c r="D96" s="4">
        <v>24</v>
      </c>
      <c r="E96" s="3">
        <v>9117</v>
      </c>
      <c r="F96" s="17">
        <v>21</v>
      </c>
      <c r="G96" s="17">
        <v>2517</v>
      </c>
      <c r="H96" s="17">
        <v>1397</v>
      </c>
      <c r="I96" s="17">
        <v>153</v>
      </c>
      <c r="J96" s="17">
        <v>30</v>
      </c>
      <c r="K96" s="17">
        <v>2684</v>
      </c>
      <c r="L96" s="26" t="s">
        <v>207</v>
      </c>
      <c r="M96" s="26" t="s">
        <v>207</v>
      </c>
      <c r="N96" s="17">
        <v>58</v>
      </c>
      <c r="O96" s="17">
        <v>0</v>
      </c>
      <c r="P96" s="17">
        <v>167</v>
      </c>
      <c r="Q96" s="17">
        <f t="shared" si="20"/>
        <v>7027</v>
      </c>
      <c r="R96" s="18">
        <f t="shared" si="21"/>
        <v>0.7707579247559504</v>
      </c>
      <c r="T96" s="17">
        <f t="shared" si="22"/>
        <v>1448</v>
      </c>
      <c r="U96" s="17">
        <f t="shared" si="23"/>
        <v>2670</v>
      </c>
      <c r="V96" s="17">
        <f t="shared" si="24"/>
        <v>2684</v>
      </c>
      <c r="W96" s="17" t="str">
        <f t="shared" si="25"/>
        <v>N.P.</v>
      </c>
      <c r="X96" s="26" t="str">
        <f t="shared" si="26"/>
        <v>N.P.</v>
      </c>
      <c r="Y96" s="17">
        <f t="shared" si="27"/>
        <v>58</v>
      </c>
      <c r="Z96" s="11">
        <f t="shared" si="28"/>
        <v>0</v>
      </c>
      <c r="AA96" s="11">
        <f t="shared" si="29"/>
        <v>167</v>
      </c>
      <c r="AB96" s="12" t="str">
        <f t="shared" si="30"/>
        <v>OK</v>
      </c>
      <c r="AC96" s="12" t="str">
        <f t="shared" si="31"/>
        <v>PMC</v>
      </c>
    </row>
    <row r="97" spans="1:29" ht="19.5" customHeight="1" x14ac:dyDescent="0.25">
      <c r="A97" s="5">
        <v>94</v>
      </c>
      <c r="B97" s="5" t="s">
        <v>16</v>
      </c>
      <c r="C97" s="14" t="s">
        <v>105</v>
      </c>
      <c r="D97" s="7">
        <v>17</v>
      </c>
      <c r="E97" s="6">
        <v>6986</v>
      </c>
      <c r="F97" s="8">
        <v>447</v>
      </c>
      <c r="G97" s="8">
        <v>1844</v>
      </c>
      <c r="H97" s="8">
        <v>894</v>
      </c>
      <c r="I97" s="8">
        <v>110</v>
      </c>
      <c r="J97" s="8">
        <v>179</v>
      </c>
      <c r="K97" s="8">
        <v>108</v>
      </c>
      <c r="L97" s="8">
        <v>225</v>
      </c>
      <c r="M97" s="27" t="s">
        <v>207</v>
      </c>
      <c r="N97" s="8">
        <v>878</v>
      </c>
      <c r="O97" s="8">
        <v>3</v>
      </c>
      <c r="P97" s="8">
        <v>166</v>
      </c>
      <c r="Q97" s="8">
        <f t="shared" si="20"/>
        <v>4854</v>
      </c>
      <c r="R97" s="9">
        <f t="shared" si="21"/>
        <v>0.69481820784425996</v>
      </c>
      <c r="T97" s="8">
        <f t="shared" si="22"/>
        <v>1520</v>
      </c>
      <c r="U97" s="8">
        <f t="shared" si="23"/>
        <v>1954</v>
      </c>
      <c r="V97" s="8">
        <f t="shared" si="24"/>
        <v>108</v>
      </c>
      <c r="W97" s="8">
        <f t="shared" si="25"/>
        <v>225</v>
      </c>
      <c r="X97" s="27" t="str">
        <f t="shared" si="26"/>
        <v>N.P.</v>
      </c>
      <c r="Y97" s="8">
        <f t="shared" si="27"/>
        <v>878</v>
      </c>
      <c r="Z97" s="11">
        <f t="shared" si="28"/>
        <v>3</v>
      </c>
      <c r="AA97" s="11">
        <f t="shared" si="29"/>
        <v>166</v>
      </c>
      <c r="AB97" s="12" t="str">
        <f t="shared" si="30"/>
        <v>OK</v>
      </c>
      <c r="AC97" s="12" t="str">
        <f t="shared" si="31"/>
        <v>CPO</v>
      </c>
    </row>
    <row r="98" spans="1:29" ht="19.5" customHeight="1" x14ac:dyDescent="0.25">
      <c r="A98" s="1">
        <v>95</v>
      </c>
      <c r="B98" s="1" t="s">
        <v>16</v>
      </c>
      <c r="C98" s="2" t="s">
        <v>106</v>
      </c>
      <c r="D98" s="4">
        <v>4</v>
      </c>
      <c r="E98" s="3">
        <v>1597</v>
      </c>
      <c r="F98" s="17">
        <v>351</v>
      </c>
      <c r="G98" s="17">
        <v>547</v>
      </c>
      <c r="H98" s="17">
        <v>42</v>
      </c>
      <c r="I98" s="17">
        <v>117</v>
      </c>
      <c r="J98" s="17">
        <v>52</v>
      </c>
      <c r="K98" s="26" t="s">
        <v>207</v>
      </c>
      <c r="L98" s="17">
        <v>276</v>
      </c>
      <c r="M98" s="17">
        <v>1</v>
      </c>
      <c r="N98" s="17">
        <v>14</v>
      </c>
      <c r="O98" s="17">
        <v>0</v>
      </c>
      <c r="P98" s="17">
        <v>25</v>
      </c>
      <c r="Q98" s="17">
        <f t="shared" si="20"/>
        <v>1425</v>
      </c>
      <c r="R98" s="18">
        <f t="shared" si="21"/>
        <v>0.89229805886036317</v>
      </c>
      <c r="T98" s="17">
        <f t="shared" si="22"/>
        <v>445</v>
      </c>
      <c r="U98" s="17">
        <f t="shared" si="23"/>
        <v>664</v>
      </c>
      <c r="V98" s="26" t="str">
        <f t="shared" si="24"/>
        <v>N.P.</v>
      </c>
      <c r="W98" s="17">
        <f t="shared" si="25"/>
        <v>276</v>
      </c>
      <c r="X98" s="17">
        <f t="shared" si="26"/>
        <v>1</v>
      </c>
      <c r="Y98" s="17">
        <f t="shared" si="27"/>
        <v>14</v>
      </c>
      <c r="Z98" s="11">
        <f t="shared" si="28"/>
        <v>0</v>
      </c>
      <c r="AA98" s="11">
        <f t="shared" si="29"/>
        <v>25</v>
      </c>
      <c r="AB98" s="12" t="str">
        <f t="shared" si="30"/>
        <v>OK</v>
      </c>
      <c r="AC98" s="12" t="str">
        <f t="shared" si="31"/>
        <v>CPO</v>
      </c>
    </row>
    <row r="99" spans="1:29" ht="19.5" customHeight="1" x14ac:dyDescent="0.25">
      <c r="A99" s="5">
        <v>96</v>
      </c>
      <c r="B99" s="5" t="s">
        <v>16</v>
      </c>
      <c r="C99" s="14" t="s">
        <v>107</v>
      </c>
      <c r="D99" s="7">
        <v>2</v>
      </c>
      <c r="E99" s="6">
        <v>1434</v>
      </c>
      <c r="F99" s="8">
        <v>5</v>
      </c>
      <c r="G99" s="8">
        <v>527</v>
      </c>
      <c r="H99" s="8">
        <v>93</v>
      </c>
      <c r="I99" s="8">
        <v>18</v>
      </c>
      <c r="J99" s="8">
        <v>340</v>
      </c>
      <c r="K99" s="27" t="s">
        <v>207</v>
      </c>
      <c r="L99" s="27" t="s">
        <v>207</v>
      </c>
      <c r="M99" s="27" t="s">
        <v>207</v>
      </c>
      <c r="N99" s="27" t="s">
        <v>207</v>
      </c>
      <c r="O99" s="8">
        <v>0</v>
      </c>
      <c r="P99" s="8">
        <v>34</v>
      </c>
      <c r="Q99" s="8">
        <f t="shared" si="20"/>
        <v>1017</v>
      </c>
      <c r="R99" s="9">
        <f t="shared" si="21"/>
        <v>0.70920502092050208</v>
      </c>
      <c r="T99" s="8">
        <f t="shared" si="22"/>
        <v>438</v>
      </c>
      <c r="U99" s="8">
        <f t="shared" si="23"/>
        <v>545</v>
      </c>
      <c r="V99" s="27" t="str">
        <f t="shared" si="24"/>
        <v>N.P.</v>
      </c>
      <c r="W99" s="27" t="str">
        <f t="shared" si="25"/>
        <v>N.P.</v>
      </c>
      <c r="X99" s="27" t="str">
        <f t="shared" si="26"/>
        <v>N.P.</v>
      </c>
      <c r="Y99" s="27" t="str">
        <f t="shared" si="27"/>
        <v>N.P.</v>
      </c>
      <c r="Z99" s="11">
        <f t="shared" si="28"/>
        <v>0</v>
      </c>
      <c r="AA99" s="11">
        <f t="shared" si="29"/>
        <v>34</v>
      </c>
      <c r="AB99" s="12" t="str">
        <f t="shared" si="30"/>
        <v>OK</v>
      </c>
      <c r="AC99" s="12" t="str">
        <f t="shared" si="31"/>
        <v>CPO</v>
      </c>
    </row>
    <row r="100" spans="1:29" ht="19.5" customHeight="1" x14ac:dyDescent="0.25">
      <c r="A100" s="1">
        <v>97</v>
      </c>
      <c r="B100" s="1" t="s">
        <v>16</v>
      </c>
      <c r="C100" s="2" t="s">
        <v>108</v>
      </c>
      <c r="D100" s="4">
        <v>2</v>
      </c>
      <c r="E100" s="3">
        <v>1428</v>
      </c>
      <c r="F100" s="17">
        <v>0</v>
      </c>
      <c r="G100" s="17">
        <v>472</v>
      </c>
      <c r="H100" s="17">
        <v>329</v>
      </c>
      <c r="I100" s="17">
        <v>0</v>
      </c>
      <c r="J100" s="17">
        <v>0</v>
      </c>
      <c r="K100" s="26" t="s">
        <v>207</v>
      </c>
      <c r="L100" s="17">
        <v>229</v>
      </c>
      <c r="M100" s="26" t="s">
        <v>207</v>
      </c>
      <c r="N100" s="26" t="s">
        <v>207</v>
      </c>
      <c r="O100" s="17">
        <v>0</v>
      </c>
      <c r="P100" s="17">
        <v>10</v>
      </c>
      <c r="Q100" s="17">
        <f t="shared" ref="Q100:Q131" si="32">SUM(F100:P100)</f>
        <v>1040</v>
      </c>
      <c r="R100" s="18">
        <f t="shared" ref="R100:R131" si="33">Q100/E100</f>
        <v>0.72829131652661061</v>
      </c>
      <c r="T100" s="17">
        <f t="shared" ref="T100:T131" si="34">F100+H100+J100</f>
        <v>329</v>
      </c>
      <c r="U100" s="17">
        <f t="shared" ref="U100:U131" si="35">G100+I100</f>
        <v>472</v>
      </c>
      <c r="V100" s="26" t="str">
        <f t="shared" ref="V100:V131" si="36">K100</f>
        <v>N.P.</v>
      </c>
      <c r="W100" s="17">
        <f t="shared" ref="W100:W131" si="37">L100</f>
        <v>229</v>
      </c>
      <c r="X100" s="26" t="str">
        <f t="shared" ref="X100:X131" si="38">M100</f>
        <v>N.P.</v>
      </c>
      <c r="Y100" s="26" t="str">
        <f t="shared" ref="Y100:Y131" si="39">N100</f>
        <v>N.P.</v>
      </c>
      <c r="Z100" s="11">
        <f t="shared" si="28"/>
        <v>0</v>
      </c>
      <c r="AA100" s="11">
        <f t="shared" si="29"/>
        <v>10</v>
      </c>
      <c r="AB100" s="12" t="str">
        <f t="shared" si="30"/>
        <v>OK</v>
      </c>
      <c r="AC100" s="12" t="str">
        <f t="shared" si="31"/>
        <v>CPO</v>
      </c>
    </row>
    <row r="101" spans="1:29" ht="19.5" customHeight="1" x14ac:dyDescent="0.25">
      <c r="A101" s="5">
        <v>98</v>
      </c>
      <c r="B101" s="5" t="s">
        <v>16</v>
      </c>
      <c r="C101" s="14" t="s">
        <v>109</v>
      </c>
      <c r="D101" s="7">
        <v>5</v>
      </c>
      <c r="E101" s="6">
        <v>2725</v>
      </c>
      <c r="F101" s="8">
        <v>115</v>
      </c>
      <c r="G101" s="8">
        <v>1040</v>
      </c>
      <c r="H101" s="8">
        <v>564</v>
      </c>
      <c r="I101" s="8">
        <v>47</v>
      </c>
      <c r="J101" s="8">
        <v>26</v>
      </c>
      <c r="K101" s="8">
        <v>2</v>
      </c>
      <c r="L101" s="8">
        <v>19</v>
      </c>
      <c r="M101" s="8">
        <v>2</v>
      </c>
      <c r="N101" s="8">
        <v>1</v>
      </c>
      <c r="O101" s="8">
        <v>2</v>
      </c>
      <c r="P101" s="8">
        <v>85</v>
      </c>
      <c r="Q101" s="8">
        <f t="shared" si="32"/>
        <v>1903</v>
      </c>
      <c r="R101" s="9">
        <f t="shared" si="33"/>
        <v>0.69834862385321106</v>
      </c>
      <c r="T101" s="8">
        <f t="shared" si="34"/>
        <v>705</v>
      </c>
      <c r="U101" s="8">
        <f t="shared" si="35"/>
        <v>1087</v>
      </c>
      <c r="V101" s="8">
        <f t="shared" si="36"/>
        <v>2</v>
      </c>
      <c r="W101" s="8">
        <f t="shared" si="37"/>
        <v>19</v>
      </c>
      <c r="X101" s="8">
        <f t="shared" si="38"/>
        <v>2</v>
      </c>
      <c r="Y101" s="8">
        <f t="shared" si="39"/>
        <v>1</v>
      </c>
      <c r="Z101" s="11">
        <f t="shared" si="28"/>
        <v>2</v>
      </c>
      <c r="AA101" s="11">
        <f t="shared" si="29"/>
        <v>85</v>
      </c>
      <c r="AB101" s="12" t="str">
        <f t="shared" si="30"/>
        <v>OK</v>
      </c>
      <c r="AC101" s="12" t="str">
        <f t="shared" si="31"/>
        <v>CPO</v>
      </c>
    </row>
    <row r="102" spans="1:29" ht="19.5" customHeight="1" x14ac:dyDescent="0.25">
      <c r="A102" s="1">
        <v>99</v>
      </c>
      <c r="B102" s="1" t="s">
        <v>16</v>
      </c>
      <c r="C102" s="2" t="s">
        <v>110</v>
      </c>
      <c r="D102" s="4">
        <v>2</v>
      </c>
      <c r="E102" s="3">
        <v>810</v>
      </c>
      <c r="F102" s="17">
        <v>1</v>
      </c>
      <c r="G102" s="17">
        <v>73</v>
      </c>
      <c r="H102" s="17">
        <v>158</v>
      </c>
      <c r="I102" s="17">
        <v>2</v>
      </c>
      <c r="J102" s="17">
        <v>4</v>
      </c>
      <c r="K102" s="26" t="s">
        <v>207</v>
      </c>
      <c r="L102" s="17">
        <v>150</v>
      </c>
      <c r="M102" s="26" t="s">
        <v>207</v>
      </c>
      <c r="N102" s="17">
        <v>40</v>
      </c>
      <c r="O102" s="17">
        <v>2</v>
      </c>
      <c r="P102" s="17">
        <v>31</v>
      </c>
      <c r="Q102" s="17">
        <f t="shared" si="32"/>
        <v>461</v>
      </c>
      <c r="R102" s="18">
        <f t="shared" si="33"/>
        <v>0.56913580246913575</v>
      </c>
      <c r="T102" s="17">
        <f t="shared" si="34"/>
        <v>163</v>
      </c>
      <c r="U102" s="17">
        <f t="shared" si="35"/>
        <v>75</v>
      </c>
      <c r="V102" s="26" t="str">
        <f t="shared" si="36"/>
        <v>N.P.</v>
      </c>
      <c r="W102" s="17">
        <f t="shared" si="37"/>
        <v>150</v>
      </c>
      <c r="X102" s="26" t="str">
        <f t="shared" si="38"/>
        <v>N.P.</v>
      </c>
      <c r="Y102" s="17">
        <f t="shared" si="39"/>
        <v>40</v>
      </c>
      <c r="Z102" s="11">
        <f t="shared" si="28"/>
        <v>2</v>
      </c>
      <c r="AA102" s="11">
        <f t="shared" si="29"/>
        <v>31</v>
      </c>
      <c r="AB102" s="12" t="str">
        <f t="shared" si="30"/>
        <v>OK</v>
      </c>
      <c r="AC102" s="12" t="str">
        <f t="shared" si="31"/>
        <v>UPD</v>
      </c>
    </row>
    <row r="103" spans="1:29" ht="19.5" customHeight="1" x14ac:dyDescent="0.25">
      <c r="A103" s="5">
        <v>100</v>
      </c>
      <c r="B103" s="5" t="s">
        <v>16</v>
      </c>
      <c r="C103" s="14" t="s">
        <v>179</v>
      </c>
      <c r="D103" s="7">
        <v>12</v>
      </c>
      <c r="E103" s="6">
        <v>6586</v>
      </c>
      <c r="F103" s="8">
        <v>77</v>
      </c>
      <c r="G103" s="8">
        <v>970</v>
      </c>
      <c r="H103" s="8">
        <v>303</v>
      </c>
      <c r="I103" s="8">
        <v>74</v>
      </c>
      <c r="J103" s="8">
        <v>44</v>
      </c>
      <c r="K103" s="8">
        <v>88</v>
      </c>
      <c r="L103" s="8">
        <v>495</v>
      </c>
      <c r="M103" s="8">
        <v>2457</v>
      </c>
      <c r="N103" s="8">
        <v>16</v>
      </c>
      <c r="O103" s="8">
        <v>3</v>
      </c>
      <c r="P103" s="8">
        <v>103</v>
      </c>
      <c r="Q103" s="8">
        <f t="shared" si="32"/>
        <v>4630</v>
      </c>
      <c r="R103" s="9">
        <f t="shared" si="33"/>
        <v>0.70300637716368053</v>
      </c>
      <c r="T103" s="8">
        <f t="shared" si="34"/>
        <v>424</v>
      </c>
      <c r="U103" s="8">
        <f t="shared" si="35"/>
        <v>1044</v>
      </c>
      <c r="V103" s="8">
        <f t="shared" si="36"/>
        <v>88</v>
      </c>
      <c r="W103" s="8">
        <f t="shared" si="37"/>
        <v>495</v>
      </c>
      <c r="X103" s="8">
        <f t="shared" si="38"/>
        <v>2457</v>
      </c>
      <c r="Y103" s="8">
        <f t="shared" si="39"/>
        <v>16</v>
      </c>
      <c r="Z103" s="11">
        <f t="shared" si="28"/>
        <v>3</v>
      </c>
      <c r="AA103" s="11">
        <f t="shared" si="29"/>
        <v>103</v>
      </c>
      <c r="AB103" s="12" t="str">
        <f t="shared" si="30"/>
        <v>OK</v>
      </c>
      <c r="AC103" s="12" t="str">
        <f t="shared" si="31"/>
        <v>PNA</v>
      </c>
    </row>
    <row r="104" spans="1:29" ht="19.5" customHeight="1" x14ac:dyDescent="0.25">
      <c r="A104" s="1">
        <v>101</v>
      </c>
      <c r="B104" s="1" t="s">
        <v>16</v>
      </c>
      <c r="C104" s="2" t="s">
        <v>111</v>
      </c>
      <c r="D104" s="4">
        <v>3</v>
      </c>
      <c r="E104" s="3">
        <v>1316</v>
      </c>
      <c r="F104" s="17">
        <v>6</v>
      </c>
      <c r="G104" s="17">
        <v>259</v>
      </c>
      <c r="H104" s="17">
        <v>161</v>
      </c>
      <c r="I104" s="17">
        <v>16</v>
      </c>
      <c r="J104" s="17">
        <v>5</v>
      </c>
      <c r="K104" s="17">
        <v>204</v>
      </c>
      <c r="L104" s="17">
        <v>237</v>
      </c>
      <c r="M104" s="17">
        <v>35</v>
      </c>
      <c r="N104" s="17">
        <v>39</v>
      </c>
      <c r="O104" s="17">
        <v>0</v>
      </c>
      <c r="P104" s="17">
        <v>27</v>
      </c>
      <c r="Q104" s="17">
        <f t="shared" si="32"/>
        <v>989</v>
      </c>
      <c r="R104" s="18">
        <f t="shared" si="33"/>
        <v>0.75151975683890582</v>
      </c>
      <c r="T104" s="17">
        <f t="shared" si="34"/>
        <v>172</v>
      </c>
      <c r="U104" s="17">
        <f t="shared" si="35"/>
        <v>275</v>
      </c>
      <c r="V104" s="17">
        <f t="shared" si="36"/>
        <v>204</v>
      </c>
      <c r="W104" s="17">
        <f t="shared" si="37"/>
        <v>237</v>
      </c>
      <c r="X104" s="17">
        <f t="shared" si="38"/>
        <v>35</v>
      </c>
      <c r="Y104" s="17">
        <f t="shared" si="39"/>
        <v>39</v>
      </c>
      <c r="Z104" s="11">
        <f t="shared" si="28"/>
        <v>0</v>
      </c>
      <c r="AA104" s="11">
        <f t="shared" si="29"/>
        <v>27</v>
      </c>
      <c r="AB104" s="12" t="str">
        <f t="shared" si="30"/>
        <v>OK</v>
      </c>
      <c r="AC104" s="12" t="str">
        <f t="shared" si="31"/>
        <v>CPO</v>
      </c>
    </row>
    <row r="105" spans="1:29" ht="19.5" customHeight="1" x14ac:dyDescent="0.25">
      <c r="A105" s="5">
        <v>102</v>
      </c>
      <c r="B105" s="5" t="s">
        <v>17</v>
      </c>
      <c r="C105" s="14" t="s">
        <v>112</v>
      </c>
      <c r="D105" s="7">
        <v>8</v>
      </c>
      <c r="E105" s="6">
        <v>4220</v>
      </c>
      <c r="F105" s="8">
        <v>46</v>
      </c>
      <c r="G105" s="8">
        <v>1238</v>
      </c>
      <c r="H105" s="8">
        <v>1604</v>
      </c>
      <c r="I105" s="8">
        <v>56</v>
      </c>
      <c r="J105" s="8">
        <v>42</v>
      </c>
      <c r="K105" s="8">
        <v>311</v>
      </c>
      <c r="L105" s="27" t="s">
        <v>207</v>
      </c>
      <c r="M105" s="27" t="s">
        <v>207</v>
      </c>
      <c r="N105" s="27" t="s">
        <v>207</v>
      </c>
      <c r="O105" s="8">
        <v>0</v>
      </c>
      <c r="P105" s="8">
        <v>47</v>
      </c>
      <c r="Q105" s="8">
        <f t="shared" si="32"/>
        <v>3344</v>
      </c>
      <c r="R105" s="9">
        <f t="shared" si="33"/>
        <v>0.79241706161137437</v>
      </c>
      <c r="T105" s="8">
        <f t="shared" si="34"/>
        <v>1692</v>
      </c>
      <c r="U105" s="8">
        <f t="shared" si="35"/>
        <v>1294</v>
      </c>
      <c r="V105" s="8">
        <f t="shared" si="36"/>
        <v>311</v>
      </c>
      <c r="W105" s="27" t="str">
        <f t="shared" si="37"/>
        <v>N.P.</v>
      </c>
      <c r="X105" s="27" t="str">
        <f t="shared" si="38"/>
        <v>N.P.</v>
      </c>
      <c r="Y105" s="27" t="str">
        <f t="shared" si="39"/>
        <v>N.P.</v>
      </c>
      <c r="Z105" s="11">
        <f t="shared" si="28"/>
        <v>0</v>
      </c>
      <c r="AA105" s="11">
        <f t="shared" si="29"/>
        <v>47</v>
      </c>
      <c r="AB105" s="12" t="str">
        <f t="shared" si="30"/>
        <v>OK</v>
      </c>
      <c r="AC105" s="12" t="str">
        <f t="shared" si="31"/>
        <v>UPD</v>
      </c>
    </row>
    <row r="106" spans="1:29" ht="19.5" customHeight="1" x14ac:dyDescent="0.25">
      <c r="A106" s="1">
        <v>103</v>
      </c>
      <c r="B106" s="1" t="s">
        <v>17</v>
      </c>
      <c r="C106" s="2" t="s">
        <v>113</v>
      </c>
      <c r="D106" s="4">
        <v>57</v>
      </c>
      <c r="E106" s="3">
        <v>28133</v>
      </c>
      <c r="F106" s="17">
        <v>495</v>
      </c>
      <c r="G106" s="17">
        <v>2982</v>
      </c>
      <c r="H106" s="17">
        <v>3852</v>
      </c>
      <c r="I106" s="17">
        <v>386</v>
      </c>
      <c r="J106" s="17">
        <v>330</v>
      </c>
      <c r="K106" s="17">
        <v>4377</v>
      </c>
      <c r="L106" s="17">
        <v>4044</v>
      </c>
      <c r="M106" s="17">
        <v>377</v>
      </c>
      <c r="N106" s="17">
        <v>209</v>
      </c>
      <c r="O106" s="17">
        <v>7</v>
      </c>
      <c r="P106" s="17">
        <v>478</v>
      </c>
      <c r="Q106" s="17">
        <f t="shared" si="32"/>
        <v>17537</v>
      </c>
      <c r="R106" s="18">
        <f t="shared" si="33"/>
        <v>0.62336046635623643</v>
      </c>
      <c r="T106" s="17">
        <f t="shared" si="34"/>
        <v>4677</v>
      </c>
      <c r="U106" s="17">
        <f t="shared" si="35"/>
        <v>3368</v>
      </c>
      <c r="V106" s="17">
        <f t="shared" si="36"/>
        <v>4377</v>
      </c>
      <c r="W106" s="17">
        <f t="shared" si="37"/>
        <v>4044</v>
      </c>
      <c r="X106" s="17">
        <f t="shared" si="38"/>
        <v>377</v>
      </c>
      <c r="Y106" s="17">
        <f t="shared" si="39"/>
        <v>209</v>
      </c>
      <c r="Z106" s="11">
        <f t="shared" si="28"/>
        <v>7</v>
      </c>
      <c r="AA106" s="11">
        <f t="shared" si="29"/>
        <v>478</v>
      </c>
      <c r="AB106" s="12" t="str">
        <f t="shared" si="30"/>
        <v>OK</v>
      </c>
      <c r="AC106" s="12" t="str">
        <f t="shared" si="31"/>
        <v>UPD</v>
      </c>
    </row>
    <row r="107" spans="1:29" ht="19.5" customHeight="1" x14ac:dyDescent="0.25">
      <c r="A107" s="5">
        <v>104</v>
      </c>
      <c r="B107" s="5" t="s">
        <v>17</v>
      </c>
      <c r="C107" s="14" t="s">
        <v>114</v>
      </c>
      <c r="D107" s="7">
        <v>14</v>
      </c>
      <c r="E107" s="6">
        <v>8189</v>
      </c>
      <c r="F107" s="8">
        <v>1128</v>
      </c>
      <c r="G107" s="8">
        <v>757</v>
      </c>
      <c r="H107" s="8">
        <v>144</v>
      </c>
      <c r="I107" s="8">
        <v>91</v>
      </c>
      <c r="J107" s="8">
        <v>52</v>
      </c>
      <c r="K107" s="8">
        <v>2055</v>
      </c>
      <c r="L107" s="8">
        <v>190</v>
      </c>
      <c r="M107" s="8">
        <v>354</v>
      </c>
      <c r="N107" s="8">
        <v>1700</v>
      </c>
      <c r="O107" s="8">
        <v>2</v>
      </c>
      <c r="P107" s="8">
        <v>90</v>
      </c>
      <c r="Q107" s="8">
        <f t="shared" si="32"/>
        <v>6563</v>
      </c>
      <c r="R107" s="9">
        <f t="shared" si="33"/>
        <v>0.80144095738185372</v>
      </c>
      <c r="T107" s="8">
        <f t="shared" si="34"/>
        <v>1324</v>
      </c>
      <c r="U107" s="8">
        <f t="shared" si="35"/>
        <v>848</v>
      </c>
      <c r="V107" s="8">
        <f t="shared" si="36"/>
        <v>2055</v>
      </c>
      <c r="W107" s="8">
        <f t="shared" si="37"/>
        <v>190</v>
      </c>
      <c r="X107" s="8">
        <f t="shared" si="38"/>
        <v>354</v>
      </c>
      <c r="Y107" s="8">
        <f t="shared" si="39"/>
        <v>1700</v>
      </c>
      <c r="Z107" s="11">
        <f t="shared" si="28"/>
        <v>2</v>
      </c>
      <c r="AA107" s="11">
        <f t="shared" si="29"/>
        <v>90</v>
      </c>
      <c r="AB107" s="12" t="str">
        <f t="shared" si="30"/>
        <v>OK</v>
      </c>
      <c r="AC107" s="12" t="str">
        <f t="shared" si="31"/>
        <v>PMC</v>
      </c>
    </row>
    <row r="108" spans="1:29" ht="19.5" customHeight="1" x14ac:dyDescent="0.25">
      <c r="A108" s="1">
        <v>105</v>
      </c>
      <c r="B108" s="1" t="s">
        <v>17</v>
      </c>
      <c r="C108" s="2" t="s">
        <v>115</v>
      </c>
      <c r="D108" s="4">
        <v>189</v>
      </c>
      <c r="E108" s="3">
        <v>109185</v>
      </c>
      <c r="F108" s="17">
        <v>4481</v>
      </c>
      <c r="G108" s="17">
        <v>15163</v>
      </c>
      <c r="H108" s="17">
        <v>5306</v>
      </c>
      <c r="I108" s="17">
        <v>1126</v>
      </c>
      <c r="J108" s="17">
        <v>1074</v>
      </c>
      <c r="K108" s="17">
        <v>7058</v>
      </c>
      <c r="L108" s="17">
        <v>989</v>
      </c>
      <c r="M108" s="17">
        <v>14830</v>
      </c>
      <c r="N108" s="17">
        <v>2381</v>
      </c>
      <c r="O108" s="17">
        <v>53</v>
      </c>
      <c r="P108" s="17">
        <v>1443</v>
      </c>
      <c r="Q108" s="17">
        <f t="shared" si="32"/>
        <v>53904</v>
      </c>
      <c r="R108" s="18">
        <f t="shared" si="33"/>
        <v>0.49369418876219262</v>
      </c>
      <c r="T108" s="17">
        <f t="shared" si="34"/>
        <v>10861</v>
      </c>
      <c r="U108" s="17">
        <f t="shared" si="35"/>
        <v>16289</v>
      </c>
      <c r="V108" s="17">
        <f t="shared" si="36"/>
        <v>7058</v>
      </c>
      <c r="W108" s="17">
        <f t="shared" si="37"/>
        <v>989</v>
      </c>
      <c r="X108" s="17">
        <f t="shared" si="38"/>
        <v>14830</v>
      </c>
      <c r="Y108" s="17">
        <f t="shared" si="39"/>
        <v>2381</v>
      </c>
      <c r="Z108" s="11">
        <f t="shared" si="28"/>
        <v>53</v>
      </c>
      <c r="AA108" s="11">
        <f t="shared" si="29"/>
        <v>1443</v>
      </c>
      <c r="AB108" s="12" t="str">
        <f t="shared" si="30"/>
        <v>OK</v>
      </c>
      <c r="AC108" s="12" t="str">
        <f t="shared" si="31"/>
        <v>CPO</v>
      </c>
    </row>
    <row r="109" spans="1:29" ht="19.5" customHeight="1" x14ac:dyDescent="0.25">
      <c r="A109" s="5">
        <v>106</v>
      </c>
      <c r="B109" s="5" t="s">
        <v>17</v>
      </c>
      <c r="C109" s="14" t="s">
        <v>116</v>
      </c>
      <c r="D109" s="7">
        <v>30</v>
      </c>
      <c r="E109" s="6">
        <v>16939</v>
      </c>
      <c r="F109" s="8">
        <v>2426</v>
      </c>
      <c r="G109" s="8">
        <v>1994</v>
      </c>
      <c r="H109" s="8">
        <v>790</v>
      </c>
      <c r="I109" s="8">
        <v>194</v>
      </c>
      <c r="J109" s="8">
        <v>234</v>
      </c>
      <c r="K109" s="8">
        <v>2775</v>
      </c>
      <c r="L109" s="8">
        <v>729</v>
      </c>
      <c r="M109" s="8">
        <v>261</v>
      </c>
      <c r="N109" s="8">
        <v>2062</v>
      </c>
      <c r="O109" s="8">
        <v>16</v>
      </c>
      <c r="P109" s="8">
        <v>242</v>
      </c>
      <c r="Q109" s="8">
        <f t="shared" si="32"/>
        <v>11723</v>
      </c>
      <c r="R109" s="9">
        <f t="shared" si="33"/>
        <v>0.69207155085896455</v>
      </c>
      <c r="T109" s="8">
        <f t="shared" si="34"/>
        <v>3450</v>
      </c>
      <c r="U109" s="8">
        <f t="shared" si="35"/>
        <v>2188</v>
      </c>
      <c r="V109" s="8">
        <f t="shared" si="36"/>
        <v>2775</v>
      </c>
      <c r="W109" s="8">
        <f t="shared" si="37"/>
        <v>729</v>
      </c>
      <c r="X109" s="8">
        <f t="shared" si="38"/>
        <v>261</v>
      </c>
      <c r="Y109" s="8">
        <f t="shared" si="39"/>
        <v>2062</v>
      </c>
      <c r="Z109" s="11">
        <f t="shared" si="28"/>
        <v>16</v>
      </c>
      <c r="AA109" s="11">
        <f t="shared" si="29"/>
        <v>242</v>
      </c>
      <c r="AB109" s="12" t="str">
        <f t="shared" si="30"/>
        <v>OK</v>
      </c>
      <c r="AC109" s="12" t="str">
        <f t="shared" si="31"/>
        <v>UPD</v>
      </c>
    </row>
    <row r="110" spans="1:29" ht="19.5" customHeight="1" x14ac:dyDescent="0.25">
      <c r="A110" s="1">
        <v>107</v>
      </c>
      <c r="B110" s="1" t="s">
        <v>17</v>
      </c>
      <c r="C110" s="2" t="s">
        <v>117</v>
      </c>
      <c r="D110" s="4">
        <v>13</v>
      </c>
      <c r="E110" s="3">
        <v>7093</v>
      </c>
      <c r="F110" s="17">
        <v>159</v>
      </c>
      <c r="G110" s="17">
        <v>667</v>
      </c>
      <c r="H110" s="17">
        <v>1021</v>
      </c>
      <c r="I110" s="17">
        <v>951</v>
      </c>
      <c r="J110" s="17">
        <v>171</v>
      </c>
      <c r="K110" s="17">
        <v>1744</v>
      </c>
      <c r="L110" s="26" t="s">
        <v>207</v>
      </c>
      <c r="M110" s="17">
        <v>714</v>
      </c>
      <c r="N110" s="26" t="s">
        <v>207</v>
      </c>
      <c r="O110" s="17">
        <v>5</v>
      </c>
      <c r="P110" s="17">
        <v>80</v>
      </c>
      <c r="Q110" s="17">
        <f t="shared" si="32"/>
        <v>5512</v>
      </c>
      <c r="R110" s="18">
        <f t="shared" si="33"/>
        <v>0.77710418722684338</v>
      </c>
      <c r="T110" s="17">
        <f t="shared" si="34"/>
        <v>1351</v>
      </c>
      <c r="U110" s="17">
        <f t="shared" si="35"/>
        <v>1618</v>
      </c>
      <c r="V110" s="17">
        <f t="shared" si="36"/>
        <v>1744</v>
      </c>
      <c r="W110" s="26" t="str">
        <f t="shared" si="37"/>
        <v>N.P.</v>
      </c>
      <c r="X110" s="17">
        <f t="shared" si="38"/>
        <v>714</v>
      </c>
      <c r="Y110" s="26" t="str">
        <f t="shared" si="39"/>
        <v>N.P.</v>
      </c>
      <c r="Z110" s="11">
        <f t="shared" si="28"/>
        <v>5</v>
      </c>
      <c r="AA110" s="11">
        <f t="shared" si="29"/>
        <v>80</v>
      </c>
      <c r="AB110" s="12" t="str">
        <f t="shared" si="30"/>
        <v>OK</v>
      </c>
      <c r="AC110" s="12" t="str">
        <f t="shared" si="31"/>
        <v>PMC</v>
      </c>
    </row>
    <row r="111" spans="1:29" ht="19.5" customHeight="1" x14ac:dyDescent="0.25">
      <c r="A111" s="5">
        <v>108</v>
      </c>
      <c r="B111" s="5" t="s">
        <v>18</v>
      </c>
      <c r="C111" s="14" t="s">
        <v>118</v>
      </c>
      <c r="D111" s="7">
        <v>5</v>
      </c>
      <c r="E111" s="6">
        <v>2858</v>
      </c>
      <c r="F111" s="8">
        <v>113</v>
      </c>
      <c r="G111" s="8">
        <v>553</v>
      </c>
      <c r="H111" s="8">
        <v>21</v>
      </c>
      <c r="I111" s="8">
        <v>31</v>
      </c>
      <c r="J111" s="8">
        <v>8</v>
      </c>
      <c r="K111" s="27" t="s">
        <v>207</v>
      </c>
      <c r="L111" s="27" t="s">
        <v>207</v>
      </c>
      <c r="M111" s="8">
        <v>648</v>
      </c>
      <c r="N111" s="8">
        <v>134</v>
      </c>
      <c r="O111" s="8">
        <v>7</v>
      </c>
      <c r="P111" s="8">
        <v>84</v>
      </c>
      <c r="Q111" s="8">
        <f t="shared" si="32"/>
        <v>1599</v>
      </c>
      <c r="R111" s="9">
        <f t="shared" si="33"/>
        <v>0.55948215535339396</v>
      </c>
      <c r="T111" s="8">
        <f t="shared" si="34"/>
        <v>142</v>
      </c>
      <c r="U111" s="8">
        <f t="shared" si="35"/>
        <v>584</v>
      </c>
      <c r="V111" s="27" t="s">
        <v>207</v>
      </c>
      <c r="W111" s="27" t="s">
        <v>207</v>
      </c>
      <c r="X111" s="8">
        <f t="shared" si="38"/>
        <v>648</v>
      </c>
      <c r="Y111" s="8">
        <f t="shared" si="39"/>
        <v>134</v>
      </c>
      <c r="Z111" s="11">
        <f t="shared" si="28"/>
        <v>7</v>
      </c>
      <c r="AA111" s="11">
        <f t="shared" si="29"/>
        <v>84</v>
      </c>
      <c r="AB111" s="12" t="str">
        <f t="shared" si="30"/>
        <v>OK</v>
      </c>
      <c r="AC111" s="28" t="s">
        <v>35</v>
      </c>
    </row>
    <row r="112" spans="1:29" ht="19.5" customHeight="1" x14ac:dyDescent="0.25">
      <c r="A112" s="1">
        <v>109</v>
      </c>
      <c r="B112" s="1" t="s">
        <v>18</v>
      </c>
      <c r="C112" s="2" t="s">
        <v>180</v>
      </c>
      <c r="D112" s="4">
        <v>4</v>
      </c>
      <c r="E112" s="3">
        <v>2538</v>
      </c>
      <c r="F112" s="17">
        <v>89</v>
      </c>
      <c r="G112" s="17">
        <v>767</v>
      </c>
      <c r="H112" s="17">
        <v>695</v>
      </c>
      <c r="I112" s="17">
        <v>43</v>
      </c>
      <c r="J112" s="17">
        <v>27</v>
      </c>
      <c r="K112" s="26" t="s">
        <v>207</v>
      </c>
      <c r="L112" s="26" t="s">
        <v>207</v>
      </c>
      <c r="M112" s="26" t="s">
        <v>207</v>
      </c>
      <c r="N112" s="26" t="s">
        <v>207</v>
      </c>
      <c r="O112" s="17">
        <v>2</v>
      </c>
      <c r="P112" s="17">
        <v>23</v>
      </c>
      <c r="Q112" s="17">
        <f t="shared" si="32"/>
        <v>1646</v>
      </c>
      <c r="R112" s="18">
        <f t="shared" si="33"/>
        <v>0.6485421591804571</v>
      </c>
      <c r="T112" s="17">
        <f t="shared" si="34"/>
        <v>811</v>
      </c>
      <c r="U112" s="17">
        <f t="shared" si="35"/>
        <v>810</v>
      </c>
      <c r="V112" s="26" t="str">
        <f t="shared" si="36"/>
        <v>N.P.</v>
      </c>
      <c r="W112" s="26" t="str">
        <f t="shared" si="37"/>
        <v>N.P.</v>
      </c>
      <c r="X112" s="26" t="str">
        <f t="shared" si="38"/>
        <v>N.P.</v>
      </c>
      <c r="Y112" s="26" t="str">
        <f t="shared" si="39"/>
        <v>N.P.</v>
      </c>
      <c r="Z112" s="11">
        <f t="shared" si="28"/>
        <v>2</v>
      </c>
      <c r="AA112" s="11">
        <f t="shared" si="29"/>
        <v>23</v>
      </c>
      <c r="AB112" s="12" t="str">
        <f t="shared" si="30"/>
        <v>OK</v>
      </c>
      <c r="AC112" s="12" t="str">
        <f t="shared" si="31"/>
        <v>UPD</v>
      </c>
    </row>
    <row r="113" spans="1:29" ht="19.5" customHeight="1" x14ac:dyDescent="0.25">
      <c r="A113" s="5">
        <v>110</v>
      </c>
      <c r="B113" s="5" t="s">
        <v>18</v>
      </c>
      <c r="C113" s="14" t="s">
        <v>119</v>
      </c>
      <c r="D113" s="7">
        <v>2</v>
      </c>
      <c r="E113" s="6">
        <v>823</v>
      </c>
      <c r="F113" s="8">
        <v>16</v>
      </c>
      <c r="G113" s="8">
        <v>327</v>
      </c>
      <c r="H113" s="8">
        <v>270</v>
      </c>
      <c r="I113" s="8">
        <v>12</v>
      </c>
      <c r="J113" s="8">
        <v>7</v>
      </c>
      <c r="K113" s="27" t="s">
        <v>207</v>
      </c>
      <c r="L113" s="27" t="s">
        <v>207</v>
      </c>
      <c r="M113" s="27" t="s">
        <v>207</v>
      </c>
      <c r="N113" s="27" t="s">
        <v>207</v>
      </c>
      <c r="O113" s="8">
        <v>0</v>
      </c>
      <c r="P113" s="8">
        <v>18</v>
      </c>
      <c r="Q113" s="8">
        <f t="shared" si="32"/>
        <v>650</v>
      </c>
      <c r="R113" s="9">
        <f t="shared" si="33"/>
        <v>0.7897934386391251</v>
      </c>
      <c r="T113" s="8">
        <f t="shared" si="34"/>
        <v>293</v>
      </c>
      <c r="U113" s="8">
        <f t="shared" si="35"/>
        <v>339</v>
      </c>
      <c r="V113" s="27" t="str">
        <f t="shared" si="36"/>
        <v>N.P.</v>
      </c>
      <c r="W113" s="27" t="str">
        <f t="shared" si="37"/>
        <v>N.P.</v>
      </c>
      <c r="X113" s="27" t="str">
        <f t="shared" si="38"/>
        <v>N.P.</v>
      </c>
      <c r="Y113" s="27" t="str">
        <f t="shared" si="39"/>
        <v>N.P.</v>
      </c>
      <c r="Z113" s="11">
        <f t="shared" si="28"/>
        <v>0</v>
      </c>
      <c r="AA113" s="11">
        <f t="shared" si="29"/>
        <v>18</v>
      </c>
      <c r="AB113" s="12" t="str">
        <f t="shared" si="30"/>
        <v>OK</v>
      </c>
      <c r="AC113" s="12" t="str">
        <f t="shared" si="31"/>
        <v>CPO</v>
      </c>
    </row>
    <row r="114" spans="1:29" ht="19.5" customHeight="1" x14ac:dyDescent="0.25">
      <c r="A114" s="1">
        <v>111</v>
      </c>
      <c r="B114" s="1" t="s">
        <v>18</v>
      </c>
      <c r="C114" s="2" t="s">
        <v>181</v>
      </c>
      <c r="D114" s="4">
        <v>28</v>
      </c>
      <c r="E114" s="3">
        <v>14668</v>
      </c>
      <c r="F114" s="17">
        <v>378</v>
      </c>
      <c r="G114" s="17">
        <v>1503</v>
      </c>
      <c r="H114" s="17">
        <v>2005</v>
      </c>
      <c r="I114" s="17">
        <v>532</v>
      </c>
      <c r="J114" s="17">
        <v>214</v>
      </c>
      <c r="K114" s="17">
        <v>1509</v>
      </c>
      <c r="L114" s="26" t="s">
        <v>207</v>
      </c>
      <c r="M114" s="17">
        <v>1844</v>
      </c>
      <c r="N114" s="17">
        <v>1013</v>
      </c>
      <c r="O114" s="17">
        <v>12</v>
      </c>
      <c r="P114" s="17">
        <v>347</v>
      </c>
      <c r="Q114" s="17">
        <v>9344</v>
      </c>
      <c r="R114" s="18">
        <f t="shared" si="33"/>
        <v>0.63703299700027272</v>
      </c>
      <c r="T114" s="17">
        <v>2588</v>
      </c>
      <c r="U114" s="17">
        <v>2031</v>
      </c>
      <c r="V114" s="17">
        <f t="shared" si="36"/>
        <v>1509</v>
      </c>
      <c r="W114" s="17" t="str">
        <f t="shared" si="37"/>
        <v>N.P.</v>
      </c>
      <c r="X114" s="17">
        <f t="shared" si="38"/>
        <v>1844</v>
      </c>
      <c r="Y114" s="17">
        <f t="shared" si="39"/>
        <v>1013</v>
      </c>
      <c r="Z114" s="11">
        <f t="shared" si="28"/>
        <v>12</v>
      </c>
      <c r="AA114" s="11">
        <f t="shared" si="29"/>
        <v>347</v>
      </c>
      <c r="AB114" s="12" t="str">
        <f t="shared" si="30"/>
        <v>OK</v>
      </c>
      <c r="AC114" s="12" t="str">
        <f t="shared" si="31"/>
        <v>UPD</v>
      </c>
    </row>
    <row r="115" spans="1:29" ht="19.5" customHeight="1" x14ac:dyDescent="0.25">
      <c r="A115" s="5">
        <v>112</v>
      </c>
      <c r="B115" s="5" t="s">
        <v>18</v>
      </c>
      <c r="C115" s="14" t="s">
        <v>120</v>
      </c>
      <c r="D115" s="7">
        <v>8</v>
      </c>
      <c r="E115" s="6">
        <v>3871</v>
      </c>
      <c r="F115" s="8">
        <v>42</v>
      </c>
      <c r="G115" s="8">
        <v>674</v>
      </c>
      <c r="H115" s="8">
        <v>1037</v>
      </c>
      <c r="I115" s="8">
        <v>34</v>
      </c>
      <c r="J115" s="8">
        <v>18</v>
      </c>
      <c r="K115" s="27" t="s">
        <v>207</v>
      </c>
      <c r="L115" s="8">
        <v>499</v>
      </c>
      <c r="M115" s="8">
        <v>168</v>
      </c>
      <c r="N115" s="27" t="s">
        <v>207</v>
      </c>
      <c r="O115" s="8">
        <v>1</v>
      </c>
      <c r="P115" s="8">
        <v>51</v>
      </c>
      <c r="Q115" s="8">
        <f t="shared" si="32"/>
        <v>2524</v>
      </c>
      <c r="R115" s="9">
        <f t="shared" si="33"/>
        <v>0.65202789976750197</v>
      </c>
      <c r="T115" s="8">
        <f t="shared" si="34"/>
        <v>1097</v>
      </c>
      <c r="U115" s="8">
        <f t="shared" si="35"/>
        <v>708</v>
      </c>
      <c r="V115" s="8" t="str">
        <f t="shared" si="36"/>
        <v>N.P.</v>
      </c>
      <c r="W115" s="8">
        <f t="shared" si="37"/>
        <v>499</v>
      </c>
      <c r="X115" s="8">
        <f t="shared" si="38"/>
        <v>168</v>
      </c>
      <c r="Y115" s="27" t="str">
        <f t="shared" si="39"/>
        <v>N.P.</v>
      </c>
      <c r="Z115" s="11">
        <f t="shared" si="28"/>
        <v>1</v>
      </c>
      <c r="AA115" s="11">
        <f t="shared" si="29"/>
        <v>51</v>
      </c>
      <c r="AB115" s="12" t="str">
        <f t="shared" si="30"/>
        <v>OK</v>
      </c>
      <c r="AC115" s="12" t="str">
        <f t="shared" si="31"/>
        <v>UPD</v>
      </c>
    </row>
    <row r="116" spans="1:29" ht="19.5" customHeight="1" x14ac:dyDescent="0.25">
      <c r="A116" s="1">
        <v>113</v>
      </c>
      <c r="B116" s="1" t="s">
        <v>18</v>
      </c>
      <c r="C116" s="2" t="s">
        <v>121</v>
      </c>
      <c r="D116" s="4">
        <v>4</v>
      </c>
      <c r="E116" s="3">
        <v>2251</v>
      </c>
      <c r="F116" s="17">
        <v>23</v>
      </c>
      <c r="G116" s="17">
        <v>780</v>
      </c>
      <c r="H116" s="17">
        <v>558</v>
      </c>
      <c r="I116" s="17">
        <v>31</v>
      </c>
      <c r="J116" s="17">
        <v>16</v>
      </c>
      <c r="K116" s="17">
        <v>411</v>
      </c>
      <c r="L116" s="26" t="s">
        <v>207</v>
      </c>
      <c r="M116" s="26" t="s">
        <v>207</v>
      </c>
      <c r="N116" s="26" t="s">
        <v>207</v>
      </c>
      <c r="O116" s="17">
        <v>0</v>
      </c>
      <c r="P116" s="17">
        <v>57</v>
      </c>
      <c r="Q116" s="17">
        <f t="shared" si="32"/>
        <v>1876</v>
      </c>
      <c r="R116" s="18">
        <f t="shared" si="33"/>
        <v>0.83340737450022218</v>
      </c>
      <c r="T116" s="17">
        <f t="shared" si="34"/>
        <v>597</v>
      </c>
      <c r="U116" s="17">
        <f t="shared" si="35"/>
        <v>811</v>
      </c>
      <c r="V116" s="17">
        <f t="shared" si="36"/>
        <v>411</v>
      </c>
      <c r="W116" s="26" t="str">
        <f t="shared" si="37"/>
        <v>N.P.</v>
      </c>
      <c r="X116" s="26" t="str">
        <f t="shared" si="38"/>
        <v>N.P.</v>
      </c>
      <c r="Y116" s="26" t="str">
        <f t="shared" si="39"/>
        <v>N.P.</v>
      </c>
      <c r="Z116" s="11">
        <f t="shared" si="28"/>
        <v>0</v>
      </c>
      <c r="AA116" s="11">
        <f t="shared" si="29"/>
        <v>57</v>
      </c>
      <c r="AB116" s="12" t="str">
        <f t="shared" si="30"/>
        <v>OK</v>
      </c>
      <c r="AC116" s="12" t="str">
        <f t="shared" si="31"/>
        <v>CPO</v>
      </c>
    </row>
    <row r="117" spans="1:29" ht="19.5" customHeight="1" x14ac:dyDescent="0.25">
      <c r="A117" s="5">
        <v>114</v>
      </c>
      <c r="B117" s="5" t="s">
        <v>18</v>
      </c>
      <c r="C117" s="14" t="s">
        <v>122</v>
      </c>
      <c r="D117" s="7">
        <v>12</v>
      </c>
      <c r="E117" s="6">
        <v>7021</v>
      </c>
      <c r="F117" s="8">
        <v>2007</v>
      </c>
      <c r="G117" s="8">
        <v>2083</v>
      </c>
      <c r="H117" s="8">
        <v>354</v>
      </c>
      <c r="I117" s="8">
        <v>120</v>
      </c>
      <c r="J117" s="8">
        <v>71</v>
      </c>
      <c r="K117" s="8">
        <v>9</v>
      </c>
      <c r="L117" s="27" t="s">
        <v>207</v>
      </c>
      <c r="M117" s="8">
        <v>27</v>
      </c>
      <c r="N117" s="27" t="s">
        <v>207</v>
      </c>
      <c r="O117" s="8">
        <v>0</v>
      </c>
      <c r="P117" s="8">
        <v>112</v>
      </c>
      <c r="Q117" s="8">
        <f t="shared" si="32"/>
        <v>4783</v>
      </c>
      <c r="R117" s="9">
        <f t="shared" si="33"/>
        <v>0.681241988320752</v>
      </c>
      <c r="T117" s="8">
        <f t="shared" si="34"/>
        <v>2432</v>
      </c>
      <c r="U117" s="8">
        <f t="shared" si="35"/>
        <v>2203</v>
      </c>
      <c r="V117" s="8">
        <f t="shared" si="36"/>
        <v>9</v>
      </c>
      <c r="W117" s="27" t="str">
        <f t="shared" si="37"/>
        <v>N.P.</v>
      </c>
      <c r="X117" s="8">
        <f t="shared" si="38"/>
        <v>27</v>
      </c>
      <c r="Y117" s="27" t="str">
        <f t="shared" si="39"/>
        <v>N.P.</v>
      </c>
      <c r="Z117" s="11">
        <f t="shared" si="28"/>
        <v>0</v>
      </c>
      <c r="AA117" s="11">
        <f t="shared" si="29"/>
        <v>112</v>
      </c>
      <c r="AB117" s="12" t="str">
        <f t="shared" si="30"/>
        <v>OK</v>
      </c>
      <c r="AC117" s="12" t="str">
        <f t="shared" si="31"/>
        <v>UPD</v>
      </c>
    </row>
    <row r="118" spans="1:29" ht="19.5" customHeight="1" x14ac:dyDescent="0.25">
      <c r="A118" s="1">
        <v>115</v>
      </c>
      <c r="B118" s="1" t="s">
        <v>18</v>
      </c>
      <c r="C118" s="2" t="s">
        <v>123</v>
      </c>
      <c r="D118" s="4">
        <v>5</v>
      </c>
      <c r="E118" s="3">
        <v>2853</v>
      </c>
      <c r="F118" s="17">
        <v>37</v>
      </c>
      <c r="G118" s="17">
        <v>643</v>
      </c>
      <c r="H118" s="17">
        <v>787</v>
      </c>
      <c r="I118" s="17">
        <v>61</v>
      </c>
      <c r="J118" s="17">
        <v>33</v>
      </c>
      <c r="K118" s="17">
        <v>217</v>
      </c>
      <c r="L118" s="26" t="s">
        <v>207</v>
      </c>
      <c r="M118" s="26" t="s">
        <v>207</v>
      </c>
      <c r="N118" s="26" t="s">
        <v>207</v>
      </c>
      <c r="O118" s="17">
        <v>0</v>
      </c>
      <c r="P118" s="17">
        <v>39</v>
      </c>
      <c r="Q118" s="17">
        <f t="shared" si="32"/>
        <v>1817</v>
      </c>
      <c r="R118" s="18">
        <f t="shared" si="33"/>
        <v>0.63687346652646337</v>
      </c>
      <c r="T118" s="17">
        <f t="shared" si="34"/>
        <v>857</v>
      </c>
      <c r="U118" s="17">
        <f t="shared" si="35"/>
        <v>704</v>
      </c>
      <c r="V118" s="17">
        <f t="shared" si="36"/>
        <v>217</v>
      </c>
      <c r="W118" s="26" t="str">
        <f t="shared" si="37"/>
        <v>N.P.</v>
      </c>
      <c r="X118" s="26" t="str">
        <f t="shared" si="38"/>
        <v>N.P.</v>
      </c>
      <c r="Y118" s="26" t="str">
        <f t="shared" si="39"/>
        <v>N.P.</v>
      </c>
      <c r="Z118" s="11">
        <f t="shared" si="28"/>
        <v>0</v>
      </c>
      <c r="AA118" s="11">
        <f t="shared" si="29"/>
        <v>39</v>
      </c>
      <c r="AB118" s="12" t="str">
        <f t="shared" si="30"/>
        <v>OK</v>
      </c>
      <c r="AC118" s="12" t="str">
        <f t="shared" si="31"/>
        <v>UPD</v>
      </c>
    </row>
    <row r="119" spans="1:29" ht="19.5" customHeight="1" x14ac:dyDescent="0.25">
      <c r="A119" s="5">
        <v>116</v>
      </c>
      <c r="B119" s="5" t="s">
        <v>18</v>
      </c>
      <c r="C119" s="14" t="s">
        <v>124</v>
      </c>
      <c r="D119" s="7">
        <v>5</v>
      </c>
      <c r="E119" s="6">
        <v>2464</v>
      </c>
      <c r="F119" s="8">
        <v>179</v>
      </c>
      <c r="G119" s="8">
        <v>708</v>
      </c>
      <c r="H119" s="8">
        <v>514</v>
      </c>
      <c r="I119" s="8">
        <v>26</v>
      </c>
      <c r="J119" s="8">
        <v>22</v>
      </c>
      <c r="K119" s="27" t="s">
        <v>207</v>
      </c>
      <c r="L119" s="8">
        <v>179</v>
      </c>
      <c r="M119" s="27" t="s">
        <v>207</v>
      </c>
      <c r="N119" s="27" t="s">
        <v>207</v>
      </c>
      <c r="O119" s="8">
        <v>0</v>
      </c>
      <c r="P119" s="8">
        <v>43</v>
      </c>
      <c r="Q119" s="8">
        <f t="shared" si="32"/>
        <v>1671</v>
      </c>
      <c r="R119" s="9">
        <f t="shared" si="33"/>
        <v>0.67816558441558439</v>
      </c>
      <c r="T119" s="8">
        <f t="shared" si="34"/>
        <v>715</v>
      </c>
      <c r="U119" s="8">
        <f t="shared" si="35"/>
        <v>734</v>
      </c>
      <c r="V119" s="27" t="str">
        <f t="shared" si="36"/>
        <v>N.P.</v>
      </c>
      <c r="W119" s="8">
        <f t="shared" si="37"/>
        <v>179</v>
      </c>
      <c r="X119" s="27" t="str">
        <f t="shared" si="38"/>
        <v>N.P.</v>
      </c>
      <c r="Y119" s="27" t="str">
        <f t="shared" si="39"/>
        <v>N.P.</v>
      </c>
      <c r="Z119" s="11">
        <f t="shared" si="28"/>
        <v>0</v>
      </c>
      <c r="AA119" s="11">
        <f t="shared" si="29"/>
        <v>43</v>
      </c>
      <c r="AB119" s="12" t="str">
        <f t="shared" si="30"/>
        <v>OK</v>
      </c>
      <c r="AC119" s="12" t="str">
        <f t="shared" si="31"/>
        <v>CPO</v>
      </c>
    </row>
    <row r="120" spans="1:29" ht="19.5" customHeight="1" x14ac:dyDescent="0.25">
      <c r="A120" s="1">
        <v>117</v>
      </c>
      <c r="B120" s="1" t="s">
        <v>18</v>
      </c>
      <c r="C120" s="2" t="s">
        <v>182</v>
      </c>
      <c r="D120" s="4">
        <v>26</v>
      </c>
      <c r="E120" s="3">
        <v>14545</v>
      </c>
      <c r="F120" s="17">
        <v>426</v>
      </c>
      <c r="G120" s="17">
        <v>1811</v>
      </c>
      <c r="H120" s="17">
        <v>1441</v>
      </c>
      <c r="I120" s="17">
        <v>176</v>
      </c>
      <c r="J120" s="17">
        <v>113</v>
      </c>
      <c r="K120" s="17">
        <v>556</v>
      </c>
      <c r="L120" s="17">
        <v>402</v>
      </c>
      <c r="M120" s="17">
        <v>1109</v>
      </c>
      <c r="N120" s="17">
        <v>1407</v>
      </c>
      <c r="O120" s="17">
        <v>4</v>
      </c>
      <c r="P120" s="17">
        <v>344</v>
      </c>
      <c r="Q120" s="17">
        <f t="shared" si="32"/>
        <v>7789</v>
      </c>
      <c r="R120" s="18">
        <f t="shared" si="33"/>
        <v>0.53551048470264695</v>
      </c>
      <c r="T120" s="17">
        <f t="shared" si="34"/>
        <v>1980</v>
      </c>
      <c r="U120" s="17">
        <f t="shared" si="35"/>
        <v>1987</v>
      </c>
      <c r="V120" s="17">
        <f t="shared" si="36"/>
        <v>556</v>
      </c>
      <c r="W120" s="17">
        <f t="shared" si="37"/>
        <v>402</v>
      </c>
      <c r="X120" s="17">
        <f t="shared" si="38"/>
        <v>1109</v>
      </c>
      <c r="Y120" s="17">
        <f t="shared" si="39"/>
        <v>1407</v>
      </c>
      <c r="Z120" s="11">
        <f t="shared" si="28"/>
        <v>4</v>
      </c>
      <c r="AA120" s="11">
        <f t="shared" si="29"/>
        <v>344</v>
      </c>
      <c r="AB120" s="12" t="str">
        <f t="shared" si="30"/>
        <v>OK</v>
      </c>
      <c r="AC120" s="12" t="str">
        <f t="shared" si="31"/>
        <v>CPO</v>
      </c>
    </row>
    <row r="121" spans="1:29" ht="19.5" customHeight="1" x14ac:dyDescent="0.25">
      <c r="A121" s="5">
        <v>118</v>
      </c>
      <c r="B121" s="5" t="s">
        <v>19</v>
      </c>
      <c r="C121" s="14" t="s">
        <v>183</v>
      </c>
      <c r="D121" s="7">
        <v>3</v>
      </c>
      <c r="E121" s="6">
        <v>1239</v>
      </c>
      <c r="F121" s="8">
        <v>61</v>
      </c>
      <c r="G121" s="8">
        <v>405</v>
      </c>
      <c r="H121" s="8">
        <v>246</v>
      </c>
      <c r="I121" s="8">
        <v>23</v>
      </c>
      <c r="J121" s="8">
        <v>70</v>
      </c>
      <c r="K121" s="27" t="s">
        <v>207</v>
      </c>
      <c r="L121" s="27" t="s">
        <v>207</v>
      </c>
      <c r="M121" s="27" t="s">
        <v>207</v>
      </c>
      <c r="N121" s="27" t="s">
        <v>207</v>
      </c>
      <c r="O121" s="8">
        <v>0</v>
      </c>
      <c r="P121" s="8">
        <v>5</v>
      </c>
      <c r="Q121" s="8">
        <f t="shared" si="32"/>
        <v>810</v>
      </c>
      <c r="R121" s="9">
        <f t="shared" si="33"/>
        <v>0.65375302663438262</v>
      </c>
      <c r="T121" s="8">
        <f t="shared" si="34"/>
        <v>377</v>
      </c>
      <c r="U121" s="8">
        <f t="shared" si="35"/>
        <v>428</v>
      </c>
      <c r="V121" s="27" t="str">
        <f t="shared" si="36"/>
        <v>N.P.</v>
      </c>
      <c r="W121" s="27" t="str">
        <f t="shared" si="37"/>
        <v>N.P.</v>
      </c>
      <c r="X121" s="27" t="str">
        <f t="shared" si="38"/>
        <v>N.P.</v>
      </c>
      <c r="Y121" s="27" t="str">
        <f t="shared" si="39"/>
        <v>N.P.</v>
      </c>
      <c r="Z121" s="11">
        <f t="shared" si="28"/>
        <v>0</v>
      </c>
      <c r="AA121" s="11">
        <f t="shared" si="29"/>
        <v>5</v>
      </c>
      <c r="AB121" s="12" t="str">
        <f t="shared" si="30"/>
        <v>OK</v>
      </c>
      <c r="AC121" s="12" t="str">
        <f t="shared" si="31"/>
        <v>CPO</v>
      </c>
    </row>
    <row r="122" spans="1:29" ht="19.5" customHeight="1" x14ac:dyDescent="0.25">
      <c r="A122" s="1">
        <v>119</v>
      </c>
      <c r="B122" s="1" t="s">
        <v>19</v>
      </c>
      <c r="C122" s="2" t="s">
        <v>125</v>
      </c>
      <c r="D122" s="4">
        <v>3</v>
      </c>
      <c r="E122" s="3">
        <v>1793</v>
      </c>
      <c r="F122" s="17">
        <v>1</v>
      </c>
      <c r="G122" s="17">
        <v>468</v>
      </c>
      <c r="H122" s="17">
        <v>301</v>
      </c>
      <c r="I122" s="17">
        <v>9</v>
      </c>
      <c r="J122" s="17">
        <v>14</v>
      </c>
      <c r="K122" s="26" t="s">
        <v>207</v>
      </c>
      <c r="L122" s="26" t="s">
        <v>207</v>
      </c>
      <c r="M122" s="26" t="s">
        <v>207</v>
      </c>
      <c r="N122" s="26" t="s">
        <v>207</v>
      </c>
      <c r="O122" s="17">
        <v>0</v>
      </c>
      <c r="P122" s="17">
        <v>34</v>
      </c>
      <c r="Q122" s="17">
        <f t="shared" si="32"/>
        <v>827</v>
      </c>
      <c r="R122" s="18">
        <f t="shared" si="33"/>
        <v>0.46123814835471277</v>
      </c>
      <c r="T122" s="17">
        <f t="shared" si="34"/>
        <v>316</v>
      </c>
      <c r="U122" s="17">
        <f t="shared" si="35"/>
        <v>477</v>
      </c>
      <c r="V122" s="26" t="str">
        <f t="shared" si="36"/>
        <v>N.P.</v>
      </c>
      <c r="W122" s="26" t="str">
        <f t="shared" si="37"/>
        <v>N.P.</v>
      </c>
      <c r="X122" s="26" t="str">
        <f t="shared" si="38"/>
        <v>N.P.</v>
      </c>
      <c r="Y122" s="26" t="str">
        <f t="shared" si="39"/>
        <v>N.P.</v>
      </c>
      <c r="Z122" s="11">
        <f t="shared" si="28"/>
        <v>0</v>
      </c>
      <c r="AA122" s="11">
        <f t="shared" si="29"/>
        <v>34</v>
      </c>
      <c r="AB122" s="12" t="str">
        <f t="shared" si="30"/>
        <v>OK</v>
      </c>
      <c r="AC122" s="12" t="str">
        <f t="shared" si="31"/>
        <v>CPO</v>
      </c>
    </row>
    <row r="123" spans="1:29" ht="19.5" customHeight="1" x14ac:dyDescent="0.25">
      <c r="A123" s="5">
        <v>120</v>
      </c>
      <c r="B123" s="5" t="s">
        <v>19</v>
      </c>
      <c r="C123" s="14" t="s">
        <v>126</v>
      </c>
      <c r="D123" s="7">
        <v>2</v>
      </c>
      <c r="E123" s="6">
        <v>665</v>
      </c>
      <c r="F123" s="8">
        <v>212</v>
      </c>
      <c r="G123" s="8">
        <v>197</v>
      </c>
      <c r="H123" s="8">
        <v>14</v>
      </c>
      <c r="I123" s="8">
        <v>7</v>
      </c>
      <c r="J123" s="8">
        <v>9</v>
      </c>
      <c r="K123" s="27" t="s">
        <v>207</v>
      </c>
      <c r="L123" s="27" t="s">
        <v>207</v>
      </c>
      <c r="M123" s="27" t="s">
        <v>207</v>
      </c>
      <c r="N123" s="27" t="s">
        <v>207</v>
      </c>
      <c r="O123" s="8">
        <v>0</v>
      </c>
      <c r="P123" s="8">
        <v>12</v>
      </c>
      <c r="Q123" s="8">
        <f t="shared" si="32"/>
        <v>451</v>
      </c>
      <c r="R123" s="9">
        <f t="shared" si="33"/>
        <v>0.67819548872180446</v>
      </c>
      <c r="T123" s="8">
        <f t="shared" si="34"/>
        <v>235</v>
      </c>
      <c r="U123" s="8">
        <f t="shared" si="35"/>
        <v>204</v>
      </c>
      <c r="V123" s="27" t="str">
        <f t="shared" si="36"/>
        <v>N.P.</v>
      </c>
      <c r="W123" s="27" t="str">
        <f t="shared" si="37"/>
        <v>N.P.</v>
      </c>
      <c r="X123" s="27" t="str">
        <f t="shared" si="38"/>
        <v>N.P.</v>
      </c>
      <c r="Y123" s="27" t="str">
        <f t="shared" si="39"/>
        <v>N.P.</v>
      </c>
      <c r="Z123" s="11">
        <f t="shared" si="28"/>
        <v>0</v>
      </c>
      <c r="AA123" s="11">
        <f t="shared" si="29"/>
        <v>12</v>
      </c>
      <c r="AB123" s="12" t="str">
        <f t="shared" si="30"/>
        <v>OK</v>
      </c>
      <c r="AC123" s="12" t="str">
        <f t="shared" si="31"/>
        <v>UPD</v>
      </c>
    </row>
    <row r="124" spans="1:29" ht="19.5" customHeight="1" x14ac:dyDescent="0.25">
      <c r="A124" s="1">
        <v>121</v>
      </c>
      <c r="B124" s="1" t="s">
        <v>19</v>
      </c>
      <c r="C124" s="2" t="s">
        <v>127</v>
      </c>
      <c r="D124" s="4">
        <v>4</v>
      </c>
      <c r="E124" s="3">
        <v>2080</v>
      </c>
      <c r="F124" s="17">
        <v>669</v>
      </c>
      <c r="G124" s="17">
        <v>763</v>
      </c>
      <c r="H124" s="17">
        <v>10</v>
      </c>
      <c r="I124" s="17">
        <v>30</v>
      </c>
      <c r="J124" s="17">
        <v>12</v>
      </c>
      <c r="K124" s="26" t="s">
        <v>207</v>
      </c>
      <c r="L124" s="26" t="s">
        <v>207</v>
      </c>
      <c r="M124" s="26" t="s">
        <v>207</v>
      </c>
      <c r="N124" s="26" t="s">
        <v>207</v>
      </c>
      <c r="O124" s="17">
        <v>0</v>
      </c>
      <c r="P124" s="17">
        <v>31</v>
      </c>
      <c r="Q124" s="17">
        <f t="shared" si="32"/>
        <v>1515</v>
      </c>
      <c r="R124" s="18">
        <f t="shared" si="33"/>
        <v>0.72836538461538458</v>
      </c>
      <c r="T124" s="17">
        <f t="shared" si="34"/>
        <v>691</v>
      </c>
      <c r="U124" s="17">
        <f t="shared" si="35"/>
        <v>793</v>
      </c>
      <c r="V124" s="26" t="str">
        <f t="shared" si="36"/>
        <v>N.P.</v>
      </c>
      <c r="W124" s="26" t="str">
        <f t="shared" si="37"/>
        <v>N.P.</v>
      </c>
      <c r="X124" s="26" t="str">
        <f t="shared" si="38"/>
        <v>N.P.</v>
      </c>
      <c r="Y124" s="26" t="str">
        <f t="shared" si="39"/>
        <v>N.P.</v>
      </c>
      <c r="Z124" s="11">
        <f t="shared" si="28"/>
        <v>0</v>
      </c>
      <c r="AA124" s="11">
        <f t="shared" si="29"/>
        <v>31</v>
      </c>
      <c r="AB124" s="12" t="str">
        <f t="shared" si="30"/>
        <v>OK</v>
      </c>
      <c r="AC124" s="12" t="str">
        <f t="shared" si="31"/>
        <v>CPO</v>
      </c>
    </row>
    <row r="125" spans="1:29" ht="19.5" customHeight="1" x14ac:dyDescent="0.25">
      <c r="A125" s="5">
        <v>122</v>
      </c>
      <c r="B125" s="5" t="s">
        <v>19</v>
      </c>
      <c r="C125" s="14" t="s">
        <v>128</v>
      </c>
      <c r="D125" s="7">
        <v>2</v>
      </c>
      <c r="E125" s="6">
        <v>828</v>
      </c>
      <c r="F125" s="8">
        <v>7</v>
      </c>
      <c r="G125" s="8">
        <v>255</v>
      </c>
      <c r="H125" s="8">
        <v>238</v>
      </c>
      <c r="I125" s="8">
        <v>10</v>
      </c>
      <c r="J125" s="8">
        <v>17</v>
      </c>
      <c r="K125" s="27" t="s">
        <v>207</v>
      </c>
      <c r="L125" s="27" t="s">
        <v>207</v>
      </c>
      <c r="M125" s="27" t="s">
        <v>207</v>
      </c>
      <c r="N125" s="27" t="s">
        <v>207</v>
      </c>
      <c r="O125" s="8">
        <v>1</v>
      </c>
      <c r="P125" s="8">
        <v>12</v>
      </c>
      <c r="Q125" s="8">
        <f t="shared" si="32"/>
        <v>540</v>
      </c>
      <c r="R125" s="9">
        <f t="shared" si="33"/>
        <v>0.65217391304347827</v>
      </c>
      <c r="T125" s="8">
        <f t="shared" si="34"/>
        <v>262</v>
      </c>
      <c r="U125" s="8">
        <f t="shared" si="35"/>
        <v>265</v>
      </c>
      <c r="V125" s="27" t="str">
        <f t="shared" si="36"/>
        <v>N.P.</v>
      </c>
      <c r="W125" s="27" t="str">
        <f t="shared" si="37"/>
        <v>N.P.</v>
      </c>
      <c r="X125" s="27" t="str">
        <f t="shared" si="38"/>
        <v>N.P.</v>
      </c>
      <c r="Y125" s="27" t="str">
        <f t="shared" si="39"/>
        <v>N.P.</v>
      </c>
      <c r="Z125" s="11">
        <f t="shared" si="28"/>
        <v>1</v>
      </c>
      <c r="AA125" s="11">
        <f t="shared" si="29"/>
        <v>12</v>
      </c>
      <c r="AB125" s="12" t="str">
        <f t="shared" si="30"/>
        <v>OK</v>
      </c>
      <c r="AC125" s="12" t="str">
        <f t="shared" si="31"/>
        <v>CPO</v>
      </c>
    </row>
    <row r="126" spans="1:29" ht="19.5" customHeight="1" x14ac:dyDescent="0.25">
      <c r="A126" s="1">
        <v>123</v>
      </c>
      <c r="B126" s="1" t="s">
        <v>19</v>
      </c>
      <c r="C126" s="2" t="s">
        <v>129</v>
      </c>
      <c r="D126" s="4">
        <v>42</v>
      </c>
      <c r="E126" s="3">
        <v>22306</v>
      </c>
      <c r="F126" s="17">
        <v>496</v>
      </c>
      <c r="G126" s="17">
        <v>2733</v>
      </c>
      <c r="H126" s="17">
        <v>3435</v>
      </c>
      <c r="I126" s="17">
        <v>275</v>
      </c>
      <c r="J126" s="17">
        <v>332</v>
      </c>
      <c r="K126" s="17">
        <v>167</v>
      </c>
      <c r="L126" s="17">
        <v>4264</v>
      </c>
      <c r="M126" s="26" t="s">
        <v>207</v>
      </c>
      <c r="N126" s="26" t="s">
        <v>207</v>
      </c>
      <c r="O126" s="17">
        <v>7</v>
      </c>
      <c r="P126" s="17">
        <v>470</v>
      </c>
      <c r="Q126" s="17">
        <f t="shared" si="32"/>
        <v>12179</v>
      </c>
      <c r="R126" s="18">
        <f t="shared" si="33"/>
        <v>0.54599659284497448</v>
      </c>
      <c r="T126" s="17">
        <f t="shared" si="34"/>
        <v>4263</v>
      </c>
      <c r="U126" s="17">
        <f t="shared" si="35"/>
        <v>3008</v>
      </c>
      <c r="V126" s="17">
        <f t="shared" si="36"/>
        <v>167</v>
      </c>
      <c r="W126" s="17">
        <f t="shared" si="37"/>
        <v>4264</v>
      </c>
      <c r="X126" s="26" t="str">
        <f t="shared" si="38"/>
        <v>N.P.</v>
      </c>
      <c r="Y126" s="26" t="str">
        <f t="shared" si="39"/>
        <v>N.P.</v>
      </c>
      <c r="Z126" s="11">
        <f t="shared" si="28"/>
        <v>7</v>
      </c>
      <c r="AA126" s="11">
        <f t="shared" si="29"/>
        <v>470</v>
      </c>
      <c r="AB126" s="12" t="str">
        <f t="shared" si="30"/>
        <v>OK</v>
      </c>
      <c r="AC126" s="12" t="str">
        <f t="shared" si="31"/>
        <v>PUP</v>
      </c>
    </row>
    <row r="127" spans="1:29" ht="19.5" customHeight="1" x14ac:dyDescent="0.25">
      <c r="A127" s="5">
        <v>124</v>
      </c>
      <c r="B127" s="5" t="s">
        <v>19</v>
      </c>
      <c r="C127" s="14" t="s">
        <v>130</v>
      </c>
      <c r="D127" s="7">
        <v>8</v>
      </c>
      <c r="E127" s="6">
        <v>3220</v>
      </c>
      <c r="F127" s="8">
        <v>249</v>
      </c>
      <c r="G127" s="8">
        <v>970</v>
      </c>
      <c r="H127" s="8">
        <v>659</v>
      </c>
      <c r="I127" s="8">
        <v>54</v>
      </c>
      <c r="J127" s="8">
        <v>30</v>
      </c>
      <c r="K127" s="8">
        <v>1</v>
      </c>
      <c r="L127" s="27" t="s">
        <v>207</v>
      </c>
      <c r="M127" s="27" t="s">
        <v>207</v>
      </c>
      <c r="N127" s="27" t="s">
        <v>207</v>
      </c>
      <c r="O127" s="8">
        <v>0</v>
      </c>
      <c r="P127" s="8">
        <v>39</v>
      </c>
      <c r="Q127" s="8">
        <f t="shared" si="32"/>
        <v>2002</v>
      </c>
      <c r="R127" s="9">
        <f t="shared" si="33"/>
        <v>0.62173913043478257</v>
      </c>
      <c r="T127" s="8">
        <f t="shared" si="34"/>
        <v>938</v>
      </c>
      <c r="U127" s="8">
        <f t="shared" si="35"/>
        <v>1024</v>
      </c>
      <c r="V127" s="8">
        <f t="shared" si="36"/>
        <v>1</v>
      </c>
      <c r="W127" s="27" t="str">
        <f t="shared" si="37"/>
        <v>N.P.</v>
      </c>
      <c r="X127" s="27" t="str">
        <f t="shared" si="38"/>
        <v>N.P.</v>
      </c>
      <c r="Y127" s="27" t="str">
        <f t="shared" si="39"/>
        <v>N.P.</v>
      </c>
      <c r="Z127" s="11">
        <f t="shared" si="28"/>
        <v>0</v>
      </c>
      <c r="AA127" s="11">
        <f t="shared" si="29"/>
        <v>39</v>
      </c>
      <c r="AB127" s="12" t="str">
        <f t="shared" si="30"/>
        <v>OK</v>
      </c>
      <c r="AC127" s="12" t="str">
        <f t="shared" si="31"/>
        <v>CPO</v>
      </c>
    </row>
    <row r="128" spans="1:29" ht="19.5" customHeight="1" x14ac:dyDescent="0.25">
      <c r="A128" s="1">
        <v>125</v>
      </c>
      <c r="B128" s="1" t="s">
        <v>19</v>
      </c>
      <c r="C128" s="2" t="s">
        <v>131</v>
      </c>
      <c r="D128" s="4">
        <v>17</v>
      </c>
      <c r="E128" s="3">
        <v>6050</v>
      </c>
      <c r="F128" s="17">
        <v>63</v>
      </c>
      <c r="G128" s="17">
        <v>1378</v>
      </c>
      <c r="H128" s="17">
        <v>1430</v>
      </c>
      <c r="I128" s="17">
        <v>142</v>
      </c>
      <c r="J128" s="17">
        <v>36</v>
      </c>
      <c r="K128" s="26" t="s">
        <v>207</v>
      </c>
      <c r="L128" s="26" t="s">
        <v>207</v>
      </c>
      <c r="M128" s="26" t="s">
        <v>207</v>
      </c>
      <c r="N128" s="26" t="s">
        <v>207</v>
      </c>
      <c r="O128" s="17">
        <v>0</v>
      </c>
      <c r="P128" s="17">
        <v>88</v>
      </c>
      <c r="Q128" s="17">
        <f t="shared" si="32"/>
        <v>3137</v>
      </c>
      <c r="R128" s="18">
        <f t="shared" si="33"/>
        <v>0.51851239669421489</v>
      </c>
      <c r="T128" s="17">
        <f t="shared" si="34"/>
        <v>1529</v>
      </c>
      <c r="U128" s="17">
        <f t="shared" si="35"/>
        <v>1520</v>
      </c>
      <c r="V128" s="26" t="str">
        <f t="shared" si="36"/>
        <v>N.P.</v>
      </c>
      <c r="W128" s="26" t="str">
        <f t="shared" si="37"/>
        <v>N.P.</v>
      </c>
      <c r="X128" s="26" t="str">
        <f t="shared" si="38"/>
        <v>N.P.</v>
      </c>
      <c r="Y128" s="26" t="str">
        <f t="shared" si="39"/>
        <v>N.P.</v>
      </c>
      <c r="Z128" s="11">
        <f t="shared" si="28"/>
        <v>0</v>
      </c>
      <c r="AA128" s="11">
        <f t="shared" si="29"/>
        <v>88</v>
      </c>
      <c r="AB128" s="12" t="str">
        <f t="shared" si="30"/>
        <v>OK</v>
      </c>
      <c r="AC128" s="12" t="str">
        <f t="shared" si="31"/>
        <v>UPD</v>
      </c>
    </row>
    <row r="129" spans="1:29" ht="19.5" customHeight="1" x14ac:dyDescent="0.25">
      <c r="A129" s="5">
        <v>126</v>
      </c>
      <c r="B129" s="5" t="s">
        <v>19</v>
      </c>
      <c r="C129" s="14" t="s">
        <v>132</v>
      </c>
      <c r="D129" s="7">
        <v>4</v>
      </c>
      <c r="E129" s="6">
        <v>2458</v>
      </c>
      <c r="F129" s="8">
        <v>214</v>
      </c>
      <c r="G129" s="8">
        <v>620</v>
      </c>
      <c r="H129" s="8">
        <v>28</v>
      </c>
      <c r="I129" s="8">
        <v>38</v>
      </c>
      <c r="J129" s="8">
        <v>6</v>
      </c>
      <c r="K129" s="8">
        <v>351</v>
      </c>
      <c r="L129" s="27" t="s">
        <v>207</v>
      </c>
      <c r="M129" s="27" t="s">
        <v>207</v>
      </c>
      <c r="N129" s="27" t="s">
        <v>207</v>
      </c>
      <c r="O129" s="8">
        <v>6</v>
      </c>
      <c r="P129" s="8">
        <v>41</v>
      </c>
      <c r="Q129" s="8">
        <f t="shared" si="32"/>
        <v>1304</v>
      </c>
      <c r="R129" s="9">
        <f t="shared" si="33"/>
        <v>0.53051261187957688</v>
      </c>
      <c r="T129" s="8">
        <f t="shared" si="34"/>
        <v>248</v>
      </c>
      <c r="U129" s="8">
        <f t="shared" si="35"/>
        <v>658</v>
      </c>
      <c r="V129" s="8">
        <f t="shared" si="36"/>
        <v>351</v>
      </c>
      <c r="W129" s="27" t="str">
        <f t="shared" si="37"/>
        <v>N.P.</v>
      </c>
      <c r="X129" s="27" t="str">
        <f t="shared" si="38"/>
        <v>N.P.</v>
      </c>
      <c r="Y129" s="27" t="str">
        <f t="shared" si="39"/>
        <v>N.P.</v>
      </c>
      <c r="Z129" s="11">
        <f t="shared" si="28"/>
        <v>6</v>
      </c>
      <c r="AA129" s="11">
        <f t="shared" si="29"/>
        <v>41</v>
      </c>
      <c r="AB129" s="12" t="str">
        <f t="shared" si="30"/>
        <v>OK</v>
      </c>
      <c r="AC129" s="12" t="str">
        <f t="shared" si="31"/>
        <v>CPO</v>
      </c>
    </row>
    <row r="130" spans="1:29" ht="19.5" customHeight="1" x14ac:dyDescent="0.25">
      <c r="A130" s="1">
        <v>127</v>
      </c>
      <c r="B130" s="1" t="s">
        <v>20</v>
      </c>
      <c r="C130" s="2" t="s">
        <v>133</v>
      </c>
      <c r="D130" s="4">
        <v>11</v>
      </c>
      <c r="E130" s="3">
        <v>7318</v>
      </c>
      <c r="F130" s="17">
        <v>384</v>
      </c>
      <c r="G130" s="17">
        <v>1287</v>
      </c>
      <c r="H130" s="17">
        <v>181</v>
      </c>
      <c r="I130" s="17">
        <v>117</v>
      </c>
      <c r="J130" s="17">
        <v>45</v>
      </c>
      <c r="K130" s="17">
        <v>1456</v>
      </c>
      <c r="L130" s="17">
        <v>292</v>
      </c>
      <c r="M130" s="17">
        <v>161</v>
      </c>
      <c r="N130" s="26" t="s">
        <v>207</v>
      </c>
      <c r="O130" s="17">
        <v>1</v>
      </c>
      <c r="P130" s="17">
        <v>110</v>
      </c>
      <c r="Q130" s="17">
        <f t="shared" si="32"/>
        <v>4034</v>
      </c>
      <c r="R130" s="18">
        <f t="shared" si="33"/>
        <v>0.55124350915550702</v>
      </c>
      <c r="T130" s="17">
        <f t="shared" si="34"/>
        <v>610</v>
      </c>
      <c r="U130" s="17">
        <f t="shared" si="35"/>
        <v>1404</v>
      </c>
      <c r="V130" s="17">
        <f t="shared" si="36"/>
        <v>1456</v>
      </c>
      <c r="W130" s="17">
        <f t="shared" si="37"/>
        <v>292</v>
      </c>
      <c r="X130" s="17">
        <f t="shared" si="38"/>
        <v>161</v>
      </c>
      <c r="Y130" s="26" t="str">
        <f t="shared" si="39"/>
        <v>N.P.</v>
      </c>
      <c r="Z130" s="11">
        <f t="shared" si="28"/>
        <v>1</v>
      </c>
      <c r="AA130" s="11">
        <f t="shared" si="29"/>
        <v>110</v>
      </c>
      <c r="AB130" s="12" t="str">
        <f t="shared" si="30"/>
        <v>OK</v>
      </c>
      <c r="AC130" s="12" t="str">
        <f t="shared" si="31"/>
        <v>PMC</v>
      </c>
    </row>
    <row r="131" spans="1:29" ht="19.5" customHeight="1" x14ac:dyDescent="0.25">
      <c r="A131" s="5">
        <v>128</v>
      </c>
      <c r="B131" s="5" t="s">
        <v>20</v>
      </c>
      <c r="C131" s="14" t="s">
        <v>184</v>
      </c>
      <c r="D131" s="7">
        <v>62</v>
      </c>
      <c r="E131" s="6">
        <v>37421</v>
      </c>
      <c r="F131" s="8">
        <v>1547</v>
      </c>
      <c r="G131" s="8">
        <v>3716</v>
      </c>
      <c r="H131" s="8">
        <v>1913</v>
      </c>
      <c r="I131" s="8">
        <v>427</v>
      </c>
      <c r="J131" s="8">
        <v>397</v>
      </c>
      <c r="K131" s="8">
        <v>1085</v>
      </c>
      <c r="L131" s="8">
        <v>587</v>
      </c>
      <c r="M131" s="8">
        <v>260</v>
      </c>
      <c r="N131" s="8">
        <v>4142</v>
      </c>
      <c r="O131" s="8">
        <v>49</v>
      </c>
      <c r="P131" s="8">
        <v>640</v>
      </c>
      <c r="Q131" s="8">
        <f t="shared" si="32"/>
        <v>14763</v>
      </c>
      <c r="R131" s="9">
        <f t="shared" si="33"/>
        <v>0.39451110339114404</v>
      </c>
      <c r="T131" s="8">
        <f t="shared" si="34"/>
        <v>3857</v>
      </c>
      <c r="U131" s="8">
        <f t="shared" si="35"/>
        <v>4143</v>
      </c>
      <c r="V131" s="8">
        <f t="shared" si="36"/>
        <v>1085</v>
      </c>
      <c r="W131" s="8">
        <f t="shared" si="37"/>
        <v>587</v>
      </c>
      <c r="X131" s="8">
        <f t="shared" si="38"/>
        <v>260</v>
      </c>
      <c r="Y131" s="8">
        <f t="shared" si="39"/>
        <v>4142</v>
      </c>
      <c r="Z131" s="11">
        <f t="shared" si="28"/>
        <v>49</v>
      </c>
      <c r="AA131" s="11">
        <f t="shared" si="29"/>
        <v>640</v>
      </c>
      <c r="AB131" s="12" t="str">
        <f t="shared" si="30"/>
        <v>OK</v>
      </c>
      <c r="AC131" s="12" t="str">
        <f t="shared" si="31"/>
        <v>CPO</v>
      </c>
    </row>
    <row r="132" spans="1:29" ht="19.5" customHeight="1" x14ac:dyDescent="0.25">
      <c r="A132" s="1">
        <v>129</v>
      </c>
      <c r="B132" s="1" t="s">
        <v>21</v>
      </c>
      <c r="C132" s="2" t="s">
        <v>134</v>
      </c>
      <c r="D132" s="4">
        <v>14</v>
      </c>
      <c r="E132" s="3">
        <v>7460</v>
      </c>
      <c r="F132" s="17">
        <v>122</v>
      </c>
      <c r="G132" s="17">
        <v>1212</v>
      </c>
      <c r="H132" s="17">
        <v>1485</v>
      </c>
      <c r="I132" s="17">
        <v>114</v>
      </c>
      <c r="J132" s="17">
        <v>459</v>
      </c>
      <c r="K132" s="17">
        <v>1740</v>
      </c>
      <c r="L132" s="26" t="s">
        <v>207</v>
      </c>
      <c r="M132" s="26" t="s">
        <v>207</v>
      </c>
      <c r="N132" s="17">
        <v>188</v>
      </c>
      <c r="O132" s="17">
        <v>1</v>
      </c>
      <c r="P132" s="17">
        <v>70</v>
      </c>
      <c r="Q132" s="17">
        <f t="shared" ref="Q132:Q156" si="40">SUM(F132:P132)</f>
        <v>5391</v>
      </c>
      <c r="R132" s="18">
        <f t="shared" ref="R132:R156" si="41">Q132/E132</f>
        <v>0.72265415549597856</v>
      </c>
      <c r="T132" s="17">
        <f t="shared" ref="T132:T156" si="42">F132+H132+J132</f>
        <v>2066</v>
      </c>
      <c r="U132" s="17">
        <f t="shared" ref="U132:U156" si="43">G132+I132</f>
        <v>1326</v>
      </c>
      <c r="V132" s="17">
        <f t="shared" ref="V132:V156" si="44">K132</f>
        <v>1740</v>
      </c>
      <c r="W132" s="26" t="str">
        <f t="shared" ref="W132:W156" si="45">L132</f>
        <v>N.P.</v>
      </c>
      <c r="X132" s="26" t="str">
        <f t="shared" ref="X132:X156" si="46">M132</f>
        <v>N.P.</v>
      </c>
      <c r="Y132" s="17">
        <f t="shared" ref="Y132:Y156" si="47">N132</f>
        <v>188</v>
      </c>
      <c r="Z132" s="11">
        <f t="shared" si="28"/>
        <v>1</v>
      </c>
      <c r="AA132" s="11">
        <f t="shared" si="29"/>
        <v>70</v>
      </c>
      <c r="AB132" s="12" t="str">
        <f t="shared" si="30"/>
        <v>OK</v>
      </c>
      <c r="AC132" s="12" t="str">
        <f t="shared" si="31"/>
        <v>UPD</v>
      </c>
    </row>
    <row r="133" spans="1:29" ht="19.5" customHeight="1" x14ac:dyDescent="0.25">
      <c r="A133" s="5">
        <v>130</v>
      </c>
      <c r="B133" s="5" t="s">
        <v>21</v>
      </c>
      <c r="C133" s="14" t="s">
        <v>185</v>
      </c>
      <c r="D133" s="7">
        <v>110</v>
      </c>
      <c r="E133" s="6">
        <v>61285</v>
      </c>
      <c r="F133" s="8">
        <v>1065</v>
      </c>
      <c r="G133" s="8">
        <v>12797</v>
      </c>
      <c r="H133" s="8">
        <v>12738</v>
      </c>
      <c r="I133" s="8">
        <v>1221</v>
      </c>
      <c r="J133" s="8">
        <v>3090</v>
      </c>
      <c r="K133" s="8">
        <v>306</v>
      </c>
      <c r="L133" s="8">
        <v>174</v>
      </c>
      <c r="M133" s="8">
        <v>1392</v>
      </c>
      <c r="N133" s="8">
        <v>194</v>
      </c>
      <c r="O133" s="8">
        <v>181</v>
      </c>
      <c r="P133" s="8">
        <v>1153</v>
      </c>
      <c r="Q133" s="8">
        <f>SUM(F133:P133)</f>
        <v>34311</v>
      </c>
      <c r="R133" s="9">
        <f t="shared" si="41"/>
        <v>0.55985967202414944</v>
      </c>
      <c r="T133" s="8">
        <f t="shared" si="42"/>
        <v>16893</v>
      </c>
      <c r="U133" s="8">
        <f t="shared" si="43"/>
        <v>14018</v>
      </c>
      <c r="V133" s="8">
        <f t="shared" si="44"/>
        <v>306</v>
      </c>
      <c r="W133" s="8">
        <f t="shared" si="45"/>
        <v>174</v>
      </c>
      <c r="X133" s="8">
        <f t="shared" si="46"/>
        <v>1392</v>
      </c>
      <c r="Y133" s="8">
        <f t="shared" si="47"/>
        <v>194</v>
      </c>
      <c r="Z133" s="11">
        <f t="shared" ref="Z133:Z156" si="48">O133</f>
        <v>181</v>
      </c>
      <c r="AA133" s="11">
        <f t="shared" ref="AA133:AA156" si="49">P133</f>
        <v>1153</v>
      </c>
      <c r="AB133" s="12" t="str">
        <f t="shared" ref="AB133:AB156" si="50">IF(SUM(T133:AA133)=Q133,"OK","CHECAR AQUÍ")</f>
        <v>OK</v>
      </c>
      <c r="AC133" s="12" t="str">
        <f t="shared" ref="AC133:AC156" si="51">IF(RANK(T133,T133:Y133)=1,"UPD",IF(RANK(U133,T133:Y133)=1,"CPO",IF(RANK(V133,T133:Y133)=1,"PMC",IF(RANK(W133,T133:Y133)=1,"PUP",IF(RANK(X133,T133:Y133)=1,"PNA",IF(RANK(Y133,T133:Y133)=1,"PSD"))))))</f>
        <v>UPD</v>
      </c>
    </row>
    <row r="134" spans="1:29" ht="19.5" customHeight="1" x14ac:dyDescent="0.25">
      <c r="A134" s="1">
        <v>131</v>
      </c>
      <c r="B134" s="1" t="s">
        <v>21</v>
      </c>
      <c r="C134" s="2" t="s">
        <v>186</v>
      </c>
      <c r="D134" s="4">
        <v>4</v>
      </c>
      <c r="E134" s="3">
        <v>1998</v>
      </c>
      <c r="F134" s="17">
        <v>12</v>
      </c>
      <c r="G134" s="17">
        <v>684</v>
      </c>
      <c r="H134" s="17">
        <v>525</v>
      </c>
      <c r="I134" s="17">
        <v>58</v>
      </c>
      <c r="J134" s="17">
        <v>21</v>
      </c>
      <c r="K134" s="17">
        <v>318</v>
      </c>
      <c r="L134" s="26" t="s">
        <v>207</v>
      </c>
      <c r="M134" s="26" t="s">
        <v>207</v>
      </c>
      <c r="N134" s="26" t="s">
        <v>207</v>
      </c>
      <c r="O134" s="17">
        <v>0</v>
      </c>
      <c r="P134" s="17">
        <v>14</v>
      </c>
      <c r="Q134" s="17">
        <f t="shared" si="40"/>
        <v>1632</v>
      </c>
      <c r="R134" s="18">
        <f t="shared" si="41"/>
        <v>0.81681681681681684</v>
      </c>
      <c r="T134" s="17">
        <f t="shared" si="42"/>
        <v>558</v>
      </c>
      <c r="U134" s="17">
        <f t="shared" si="43"/>
        <v>742</v>
      </c>
      <c r="V134" s="17">
        <f t="shared" si="44"/>
        <v>318</v>
      </c>
      <c r="W134" s="26" t="str">
        <f t="shared" si="45"/>
        <v>N.P.</v>
      </c>
      <c r="X134" s="26" t="str">
        <f t="shared" si="46"/>
        <v>N.P.</v>
      </c>
      <c r="Y134" s="26" t="str">
        <f t="shared" si="47"/>
        <v>N.P.</v>
      </c>
      <c r="Z134" s="11">
        <f t="shared" si="48"/>
        <v>0</v>
      </c>
      <c r="AA134" s="11">
        <f t="shared" si="49"/>
        <v>14</v>
      </c>
      <c r="AB134" s="12" t="str">
        <f t="shared" si="50"/>
        <v>OK</v>
      </c>
      <c r="AC134" s="12" t="str">
        <f t="shared" si="51"/>
        <v>CPO</v>
      </c>
    </row>
    <row r="135" spans="1:29" ht="19.5" customHeight="1" x14ac:dyDescent="0.25">
      <c r="A135" s="5">
        <v>132</v>
      </c>
      <c r="B135" s="5" t="s">
        <v>21</v>
      </c>
      <c r="C135" s="14" t="s">
        <v>206</v>
      </c>
      <c r="D135" s="7">
        <v>7</v>
      </c>
      <c r="E135" s="6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9"/>
      <c r="T135" s="8"/>
      <c r="U135" s="8"/>
      <c r="V135" s="8"/>
      <c r="W135" s="8"/>
      <c r="X135" s="8"/>
      <c r="Y135" s="8"/>
      <c r="Z135" s="11"/>
      <c r="AA135" s="11"/>
      <c r="AB135" s="12" t="str">
        <f t="shared" si="50"/>
        <v>OK</v>
      </c>
      <c r="AC135" s="12" t="s">
        <v>204</v>
      </c>
    </row>
    <row r="136" spans="1:29" ht="19.5" customHeight="1" x14ac:dyDescent="0.25">
      <c r="A136" s="1">
        <v>133</v>
      </c>
      <c r="B136" s="1" t="s">
        <v>21</v>
      </c>
      <c r="C136" s="2" t="s">
        <v>187</v>
      </c>
      <c r="D136" s="4">
        <v>9</v>
      </c>
      <c r="E136" s="3">
        <v>4889</v>
      </c>
      <c r="F136" s="17">
        <v>1</v>
      </c>
      <c r="G136" s="17">
        <v>1585</v>
      </c>
      <c r="H136" s="17">
        <v>265</v>
      </c>
      <c r="I136" s="17">
        <v>19</v>
      </c>
      <c r="J136" s="17">
        <v>1</v>
      </c>
      <c r="K136" s="17">
        <v>0</v>
      </c>
      <c r="L136" s="17">
        <v>1794</v>
      </c>
      <c r="M136" s="26" t="s">
        <v>207</v>
      </c>
      <c r="N136" s="26" t="s">
        <v>207</v>
      </c>
      <c r="O136" s="17">
        <v>1</v>
      </c>
      <c r="P136" s="17">
        <v>10</v>
      </c>
      <c r="Q136" s="17">
        <f t="shared" si="40"/>
        <v>3676</v>
      </c>
      <c r="R136" s="18">
        <f t="shared" si="41"/>
        <v>0.75189200245448962</v>
      </c>
      <c r="T136" s="17">
        <f t="shared" si="42"/>
        <v>267</v>
      </c>
      <c r="U136" s="17">
        <f t="shared" si="43"/>
        <v>1604</v>
      </c>
      <c r="V136" s="17">
        <f t="shared" si="44"/>
        <v>0</v>
      </c>
      <c r="W136" s="17">
        <f t="shared" si="45"/>
        <v>1794</v>
      </c>
      <c r="X136" s="26" t="str">
        <f t="shared" si="46"/>
        <v>N.P.</v>
      </c>
      <c r="Y136" s="26" t="str">
        <f t="shared" si="47"/>
        <v>N.P.</v>
      </c>
      <c r="Z136" s="11">
        <f t="shared" si="48"/>
        <v>1</v>
      </c>
      <c r="AA136" s="11">
        <f t="shared" si="49"/>
        <v>10</v>
      </c>
      <c r="AB136" s="12" t="str">
        <f t="shared" si="50"/>
        <v>OK</v>
      </c>
      <c r="AC136" s="12" t="str">
        <f t="shared" si="51"/>
        <v>PUP</v>
      </c>
    </row>
    <row r="137" spans="1:29" ht="19.5" customHeight="1" x14ac:dyDescent="0.25">
      <c r="A137" s="5">
        <v>134</v>
      </c>
      <c r="B137" s="5" t="s">
        <v>21</v>
      </c>
      <c r="C137" s="14" t="s">
        <v>135</v>
      </c>
      <c r="D137" s="7">
        <v>14</v>
      </c>
      <c r="E137" s="6">
        <v>6441</v>
      </c>
      <c r="F137" s="8">
        <v>1743</v>
      </c>
      <c r="G137" s="8">
        <v>1750</v>
      </c>
      <c r="H137" s="8">
        <v>737</v>
      </c>
      <c r="I137" s="8">
        <v>50</v>
      </c>
      <c r="J137" s="8">
        <v>255</v>
      </c>
      <c r="K137" s="8">
        <v>360</v>
      </c>
      <c r="L137" s="27" t="s">
        <v>207</v>
      </c>
      <c r="M137" s="27" t="s">
        <v>207</v>
      </c>
      <c r="N137" s="27" t="s">
        <v>207</v>
      </c>
      <c r="O137" s="8">
        <v>0</v>
      </c>
      <c r="P137" s="8">
        <v>37</v>
      </c>
      <c r="Q137" s="8">
        <f t="shared" si="40"/>
        <v>4932</v>
      </c>
      <c r="R137" s="9">
        <f t="shared" si="41"/>
        <v>0.76571960875640432</v>
      </c>
      <c r="T137" s="8">
        <f t="shared" si="42"/>
        <v>2735</v>
      </c>
      <c r="U137" s="8">
        <f t="shared" si="43"/>
        <v>1800</v>
      </c>
      <c r="V137" s="8">
        <f t="shared" si="44"/>
        <v>360</v>
      </c>
      <c r="W137" s="27" t="str">
        <f t="shared" si="45"/>
        <v>N.P.</v>
      </c>
      <c r="X137" s="27" t="str">
        <f t="shared" si="46"/>
        <v>N.P.</v>
      </c>
      <c r="Y137" s="27" t="str">
        <f t="shared" si="47"/>
        <v>N.P.</v>
      </c>
      <c r="Z137" s="11">
        <f t="shared" si="48"/>
        <v>0</v>
      </c>
      <c r="AA137" s="11">
        <f t="shared" si="49"/>
        <v>37</v>
      </c>
      <c r="AB137" s="12" t="str">
        <f t="shared" si="50"/>
        <v>OK</v>
      </c>
      <c r="AC137" s="12" t="str">
        <f t="shared" si="51"/>
        <v>UPD</v>
      </c>
    </row>
    <row r="138" spans="1:29" ht="19.5" customHeight="1" x14ac:dyDescent="0.25">
      <c r="A138" s="1">
        <v>135</v>
      </c>
      <c r="B138" s="1" t="s">
        <v>21</v>
      </c>
      <c r="C138" s="2" t="s">
        <v>136</v>
      </c>
      <c r="D138" s="4">
        <v>18</v>
      </c>
      <c r="E138" s="3">
        <v>9370</v>
      </c>
      <c r="F138" s="17">
        <v>3203</v>
      </c>
      <c r="G138" s="17">
        <v>2861</v>
      </c>
      <c r="H138" s="17">
        <v>216</v>
      </c>
      <c r="I138" s="17">
        <v>285</v>
      </c>
      <c r="J138" s="17">
        <v>156</v>
      </c>
      <c r="K138" s="26" t="s">
        <v>207</v>
      </c>
      <c r="L138" s="26" t="s">
        <v>207</v>
      </c>
      <c r="M138" s="26" t="s">
        <v>207</v>
      </c>
      <c r="N138" s="26" t="s">
        <v>207</v>
      </c>
      <c r="O138" s="17">
        <v>0</v>
      </c>
      <c r="P138" s="17">
        <v>57</v>
      </c>
      <c r="Q138" s="17">
        <f t="shared" si="40"/>
        <v>6778</v>
      </c>
      <c r="R138" s="18">
        <f t="shared" si="41"/>
        <v>0.72337246531483457</v>
      </c>
      <c r="T138" s="17">
        <f t="shared" si="42"/>
        <v>3575</v>
      </c>
      <c r="U138" s="17">
        <f t="shared" si="43"/>
        <v>3146</v>
      </c>
      <c r="V138" s="26" t="str">
        <f t="shared" si="44"/>
        <v>N.P.</v>
      </c>
      <c r="W138" s="26" t="str">
        <f t="shared" si="45"/>
        <v>N.P.</v>
      </c>
      <c r="X138" s="26" t="str">
        <f t="shared" si="46"/>
        <v>N.P.</v>
      </c>
      <c r="Y138" s="26" t="str">
        <f t="shared" si="47"/>
        <v>N.P.</v>
      </c>
      <c r="Z138" s="11">
        <f t="shared" si="48"/>
        <v>0</v>
      </c>
      <c r="AA138" s="11">
        <f t="shared" si="49"/>
        <v>57</v>
      </c>
      <c r="AB138" s="12" t="str">
        <f t="shared" si="50"/>
        <v>OK</v>
      </c>
      <c r="AC138" s="12" t="str">
        <f t="shared" si="51"/>
        <v>UPD</v>
      </c>
    </row>
    <row r="139" spans="1:29" ht="19.5" customHeight="1" x14ac:dyDescent="0.25">
      <c r="A139" s="5">
        <v>136</v>
      </c>
      <c r="B139" s="5" t="s">
        <v>21</v>
      </c>
      <c r="C139" s="14" t="s">
        <v>137</v>
      </c>
      <c r="D139" s="7">
        <v>9</v>
      </c>
      <c r="E139" s="6">
        <v>5479</v>
      </c>
      <c r="F139" s="8">
        <v>1607</v>
      </c>
      <c r="G139" s="8">
        <v>1192</v>
      </c>
      <c r="H139" s="8">
        <v>242</v>
      </c>
      <c r="I139" s="8">
        <v>10</v>
      </c>
      <c r="J139" s="8">
        <v>14</v>
      </c>
      <c r="K139" s="27" t="s">
        <v>207</v>
      </c>
      <c r="L139" s="8">
        <v>1229</v>
      </c>
      <c r="M139" s="8">
        <v>303</v>
      </c>
      <c r="N139" s="27" t="s">
        <v>207</v>
      </c>
      <c r="O139" s="8">
        <v>0</v>
      </c>
      <c r="P139" s="8">
        <v>16</v>
      </c>
      <c r="Q139" s="8">
        <f t="shared" si="40"/>
        <v>4613</v>
      </c>
      <c r="R139" s="9">
        <f t="shared" si="41"/>
        <v>0.84194196021171752</v>
      </c>
      <c r="T139" s="8">
        <f t="shared" si="42"/>
        <v>1863</v>
      </c>
      <c r="U139" s="8">
        <f t="shared" si="43"/>
        <v>1202</v>
      </c>
      <c r="V139" s="27" t="str">
        <f t="shared" si="44"/>
        <v>N.P.</v>
      </c>
      <c r="W139" s="8">
        <f t="shared" si="45"/>
        <v>1229</v>
      </c>
      <c r="X139" s="8">
        <f t="shared" si="46"/>
        <v>303</v>
      </c>
      <c r="Y139" s="27" t="str">
        <f t="shared" si="47"/>
        <v>N.P.</v>
      </c>
      <c r="Z139" s="11">
        <f t="shared" si="48"/>
        <v>0</v>
      </c>
      <c r="AA139" s="11">
        <f t="shared" si="49"/>
        <v>16</v>
      </c>
      <c r="AB139" s="12" t="str">
        <f t="shared" si="50"/>
        <v>OK</v>
      </c>
      <c r="AC139" s="12" t="str">
        <f t="shared" si="51"/>
        <v>UPD</v>
      </c>
    </row>
    <row r="140" spans="1:29" ht="19.5" customHeight="1" x14ac:dyDescent="0.25">
      <c r="A140" s="1">
        <v>137</v>
      </c>
      <c r="B140" s="1" t="s">
        <v>21</v>
      </c>
      <c r="C140" s="2" t="s">
        <v>138</v>
      </c>
      <c r="D140" s="4">
        <v>8</v>
      </c>
      <c r="E140" s="3">
        <v>3959</v>
      </c>
      <c r="F140" s="17">
        <v>18</v>
      </c>
      <c r="G140" s="17">
        <v>1367</v>
      </c>
      <c r="H140" s="17">
        <v>807</v>
      </c>
      <c r="I140" s="17">
        <v>61</v>
      </c>
      <c r="J140" s="17">
        <v>57</v>
      </c>
      <c r="K140" s="17">
        <v>826</v>
      </c>
      <c r="L140" s="26" t="s">
        <v>207</v>
      </c>
      <c r="M140" s="26" t="s">
        <v>207</v>
      </c>
      <c r="N140" s="17">
        <v>7</v>
      </c>
      <c r="O140" s="17">
        <v>0</v>
      </c>
      <c r="P140" s="17">
        <v>44</v>
      </c>
      <c r="Q140" s="17">
        <f t="shared" si="40"/>
        <v>3187</v>
      </c>
      <c r="R140" s="18">
        <f t="shared" si="41"/>
        <v>0.80500126294518815</v>
      </c>
      <c r="T140" s="17">
        <f t="shared" si="42"/>
        <v>882</v>
      </c>
      <c r="U140" s="17">
        <f t="shared" si="43"/>
        <v>1428</v>
      </c>
      <c r="V140" s="17">
        <f t="shared" si="44"/>
        <v>826</v>
      </c>
      <c r="W140" s="17" t="str">
        <f t="shared" si="45"/>
        <v>N.P.</v>
      </c>
      <c r="X140" s="26" t="str">
        <f t="shared" si="46"/>
        <v>N.P.</v>
      </c>
      <c r="Y140" s="17">
        <f t="shared" si="47"/>
        <v>7</v>
      </c>
      <c r="Z140" s="11">
        <f t="shared" si="48"/>
        <v>0</v>
      </c>
      <c r="AA140" s="11">
        <f t="shared" si="49"/>
        <v>44</v>
      </c>
      <c r="AB140" s="12" t="str">
        <f t="shared" si="50"/>
        <v>OK</v>
      </c>
      <c r="AC140" s="12" t="str">
        <f t="shared" si="51"/>
        <v>CPO</v>
      </c>
    </row>
    <row r="141" spans="1:29" ht="19.5" customHeight="1" x14ac:dyDescent="0.25">
      <c r="A141" s="5">
        <v>138</v>
      </c>
      <c r="B141" s="5" t="s">
        <v>21</v>
      </c>
      <c r="C141" s="14" t="s">
        <v>139</v>
      </c>
      <c r="D141" s="7">
        <v>12</v>
      </c>
      <c r="E141" s="6">
        <v>6153</v>
      </c>
      <c r="F141" s="8">
        <v>1974</v>
      </c>
      <c r="G141" s="8">
        <v>1959</v>
      </c>
      <c r="H141" s="8">
        <v>224</v>
      </c>
      <c r="I141" s="8">
        <v>46</v>
      </c>
      <c r="J141" s="8">
        <v>57</v>
      </c>
      <c r="K141" s="27" t="s">
        <v>207</v>
      </c>
      <c r="L141" s="8">
        <v>4</v>
      </c>
      <c r="M141" s="8">
        <v>266</v>
      </c>
      <c r="N141" s="27" t="s">
        <v>207</v>
      </c>
      <c r="O141" s="8">
        <v>0</v>
      </c>
      <c r="P141" s="8">
        <v>91</v>
      </c>
      <c r="Q141" s="8">
        <f t="shared" si="40"/>
        <v>4621</v>
      </c>
      <c r="R141" s="9">
        <f t="shared" si="41"/>
        <v>0.75101576466764175</v>
      </c>
      <c r="T141" s="8">
        <f t="shared" si="42"/>
        <v>2255</v>
      </c>
      <c r="U141" s="8">
        <f t="shared" si="43"/>
        <v>2005</v>
      </c>
      <c r="V141" s="27" t="str">
        <f t="shared" si="44"/>
        <v>N.P.</v>
      </c>
      <c r="W141" s="8">
        <f t="shared" si="45"/>
        <v>4</v>
      </c>
      <c r="X141" s="8">
        <f t="shared" si="46"/>
        <v>266</v>
      </c>
      <c r="Y141" s="27" t="str">
        <f t="shared" si="47"/>
        <v>N.P.</v>
      </c>
      <c r="Z141" s="11">
        <f t="shared" si="48"/>
        <v>0</v>
      </c>
      <c r="AA141" s="11">
        <f t="shared" si="49"/>
        <v>91</v>
      </c>
      <c r="AB141" s="12" t="str">
        <f t="shared" si="50"/>
        <v>OK</v>
      </c>
      <c r="AC141" s="12" t="str">
        <f t="shared" si="51"/>
        <v>UPD</v>
      </c>
    </row>
    <row r="142" spans="1:29" ht="19.5" customHeight="1" x14ac:dyDescent="0.25">
      <c r="A142" s="1">
        <v>139</v>
      </c>
      <c r="B142" s="1" t="s">
        <v>21</v>
      </c>
      <c r="C142" s="2" t="s">
        <v>140</v>
      </c>
      <c r="D142" s="4">
        <v>15</v>
      </c>
      <c r="E142" s="3">
        <v>7962</v>
      </c>
      <c r="F142" s="17">
        <v>200</v>
      </c>
      <c r="G142" s="17">
        <v>1684</v>
      </c>
      <c r="H142" s="17">
        <v>965</v>
      </c>
      <c r="I142" s="17">
        <v>173</v>
      </c>
      <c r="J142" s="17">
        <v>130</v>
      </c>
      <c r="K142" s="17">
        <v>1103</v>
      </c>
      <c r="L142" s="17">
        <v>90</v>
      </c>
      <c r="M142" s="26" t="s">
        <v>207</v>
      </c>
      <c r="N142" s="17">
        <v>1414</v>
      </c>
      <c r="O142" s="17">
        <v>1</v>
      </c>
      <c r="P142" s="17">
        <v>71</v>
      </c>
      <c r="Q142" s="17">
        <f t="shared" si="40"/>
        <v>5831</v>
      </c>
      <c r="R142" s="18">
        <f t="shared" si="41"/>
        <v>0.73235367997990453</v>
      </c>
      <c r="T142" s="17">
        <f t="shared" si="42"/>
        <v>1295</v>
      </c>
      <c r="U142" s="17">
        <f t="shared" si="43"/>
        <v>1857</v>
      </c>
      <c r="V142" s="17">
        <f t="shared" si="44"/>
        <v>1103</v>
      </c>
      <c r="W142" s="17">
        <f t="shared" si="45"/>
        <v>90</v>
      </c>
      <c r="X142" s="26" t="str">
        <f t="shared" si="46"/>
        <v>N.P.</v>
      </c>
      <c r="Y142" s="17">
        <f t="shared" si="47"/>
        <v>1414</v>
      </c>
      <c r="Z142" s="11">
        <f t="shared" si="48"/>
        <v>1</v>
      </c>
      <c r="AA142" s="11">
        <f t="shared" si="49"/>
        <v>71</v>
      </c>
      <c r="AB142" s="12" t="str">
        <f t="shared" si="50"/>
        <v>OK</v>
      </c>
      <c r="AC142" s="12" t="str">
        <f t="shared" si="51"/>
        <v>CPO</v>
      </c>
    </row>
    <row r="143" spans="1:29" ht="19.5" customHeight="1" x14ac:dyDescent="0.25">
      <c r="A143" s="5">
        <v>140</v>
      </c>
      <c r="B143" s="5" t="s">
        <v>21</v>
      </c>
      <c r="C143" s="14" t="s">
        <v>141</v>
      </c>
      <c r="D143" s="7">
        <v>19</v>
      </c>
      <c r="E143" s="6">
        <v>9326</v>
      </c>
      <c r="F143" s="8">
        <v>313</v>
      </c>
      <c r="G143" s="8">
        <v>2768</v>
      </c>
      <c r="H143" s="8">
        <v>2581</v>
      </c>
      <c r="I143" s="8">
        <v>350</v>
      </c>
      <c r="J143" s="8">
        <v>257</v>
      </c>
      <c r="K143" s="8">
        <v>260</v>
      </c>
      <c r="L143" s="27" t="s">
        <v>207</v>
      </c>
      <c r="M143" s="8">
        <v>403</v>
      </c>
      <c r="N143" s="27" t="s">
        <v>207</v>
      </c>
      <c r="O143" s="8">
        <v>1</v>
      </c>
      <c r="P143" s="8">
        <v>96</v>
      </c>
      <c r="Q143" s="8">
        <f t="shared" si="40"/>
        <v>7029</v>
      </c>
      <c r="R143" s="9">
        <f t="shared" si="41"/>
        <v>0.75369933519193655</v>
      </c>
      <c r="T143" s="8">
        <f t="shared" si="42"/>
        <v>3151</v>
      </c>
      <c r="U143" s="8">
        <f t="shared" si="43"/>
        <v>3118</v>
      </c>
      <c r="V143" s="8">
        <f t="shared" si="44"/>
        <v>260</v>
      </c>
      <c r="W143" s="27" t="str">
        <f t="shared" si="45"/>
        <v>N.P.</v>
      </c>
      <c r="X143" s="8">
        <f t="shared" si="46"/>
        <v>403</v>
      </c>
      <c r="Y143" s="27" t="str">
        <f t="shared" si="47"/>
        <v>N.P.</v>
      </c>
      <c r="Z143" s="11">
        <f t="shared" si="48"/>
        <v>1</v>
      </c>
      <c r="AA143" s="11">
        <f t="shared" si="49"/>
        <v>96</v>
      </c>
      <c r="AB143" s="12" t="str">
        <f t="shared" si="50"/>
        <v>OK</v>
      </c>
      <c r="AC143" s="12" t="str">
        <f t="shared" si="51"/>
        <v>UPD</v>
      </c>
    </row>
    <row r="144" spans="1:29" ht="19.5" customHeight="1" x14ac:dyDescent="0.25">
      <c r="A144" s="1">
        <v>141</v>
      </c>
      <c r="B144" s="1" t="s">
        <v>22</v>
      </c>
      <c r="C144" s="2" t="s">
        <v>188</v>
      </c>
      <c r="D144" s="4">
        <v>19</v>
      </c>
      <c r="E144" s="3">
        <v>9966</v>
      </c>
      <c r="F144" s="17">
        <v>1912</v>
      </c>
      <c r="G144" s="17">
        <v>1606</v>
      </c>
      <c r="H144" s="17">
        <v>396</v>
      </c>
      <c r="I144" s="17">
        <v>286</v>
      </c>
      <c r="J144" s="17">
        <v>70</v>
      </c>
      <c r="K144" s="17">
        <v>194</v>
      </c>
      <c r="L144" s="17">
        <v>53</v>
      </c>
      <c r="M144" s="17">
        <v>1921</v>
      </c>
      <c r="N144" s="26" t="s">
        <v>207</v>
      </c>
      <c r="O144" s="17">
        <v>2</v>
      </c>
      <c r="P144" s="17">
        <v>158</v>
      </c>
      <c r="Q144" s="17">
        <f t="shared" si="40"/>
        <v>6598</v>
      </c>
      <c r="R144" s="18">
        <f t="shared" si="41"/>
        <v>0.66205097330925144</v>
      </c>
      <c r="T144" s="17">
        <f t="shared" si="42"/>
        <v>2378</v>
      </c>
      <c r="U144" s="17">
        <f t="shared" si="43"/>
        <v>1892</v>
      </c>
      <c r="V144" s="17">
        <f t="shared" si="44"/>
        <v>194</v>
      </c>
      <c r="W144" s="17">
        <f t="shared" si="45"/>
        <v>53</v>
      </c>
      <c r="X144" s="17">
        <f t="shared" si="46"/>
        <v>1921</v>
      </c>
      <c r="Y144" s="26" t="str">
        <f t="shared" si="47"/>
        <v>N.P.</v>
      </c>
      <c r="Z144" s="11">
        <f t="shared" si="48"/>
        <v>2</v>
      </c>
      <c r="AA144" s="11">
        <f t="shared" si="49"/>
        <v>158</v>
      </c>
      <c r="AB144" s="12" t="str">
        <f t="shared" si="50"/>
        <v>OK</v>
      </c>
      <c r="AC144" s="12" t="str">
        <f t="shared" si="51"/>
        <v>UPD</v>
      </c>
    </row>
    <row r="145" spans="1:36" ht="19.5" customHeight="1" x14ac:dyDescent="0.25">
      <c r="A145" s="5">
        <v>142</v>
      </c>
      <c r="B145" s="5" t="s">
        <v>22</v>
      </c>
      <c r="C145" s="14" t="s">
        <v>142</v>
      </c>
      <c r="D145" s="7">
        <v>55</v>
      </c>
      <c r="E145" s="6">
        <v>28545</v>
      </c>
      <c r="F145" s="8">
        <v>5555</v>
      </c>
      <c r="G145" s="8">
        <v>5076</v>
      </c>
      <c r="H145" s="8">
        <v>736</v>
      </c>
      <c r="I145" s="8">
        <v>496</v>
      </c>
      <c r="J145" s="8">
        <v>261</v>
      </c>
      <c r="K145" s="8">
        <v>2749</v>
      </c>
      <c r="L145" s="8">
        <v>413</v>
      </c>
      <c r="M145" s="8">
        <v>1</v>
      </c>
      <c r="N145" s="8">
        <v>223</v>
      </c>
      <c r="O145" s="8">
        <v>8</v>
      </c>
      <c r="P145" s="8">
        <v>486</v>
      </c>
      <c r="Q145" s="8">
        <f t="shared" si="40"/>
        <v>16004</v>
      </c>
      <c r="R145" s="9">
        <f t="shared" si="41"/>
        <v>0.56065860921352251</v>
      </c>
      <c r="T145" s="8">
        <f t="shared" si="42"/>
        <v>6552</v>
      </c>
      <c r="U145" s="8">
        <f t="shared" si="43"/>
        <v>5572</v>
      </c>
      <c r="V145" s="8">
        <f t="shared" si="44"/>
        <v>2749</v>
      </c>
      <c r="W145" s="8">
        <f t="shared" si="45"/>
        <v>413</v>
      </c>
      <c r="X145" s="8">
        <f t="shared" si="46"/>
        <v>1</v>
      </c>
      <c r="Y145" s="8">
        <f t="shared" si="47"/>
        <v>223</v>
      </c>
      <c r="Z145" s="11">
        <f t="shared" si="48"/>
        <v>8</v>
      </c>
      <c r="AA145" s="11">
        <f t="shared" si="49"/>
        <v>486</v>
      </c>
      <c r="AB145" s="12" t="str">
        <f t="shared" si="50"/>
        <v>OK</v>
      </c>
      <c r="AC145" s="12" t="str">
        <f t="shared" si="51"/>
        <v>UPD</v>
      </c>
    </row>
    <row r="146" spans="1:36" ht="19.5" customHeight="1" x14ac:dyDescent="0.25">
      <c r="A146" s="1">
        <v>143</v>
      </c>
      <c r="B146" s="1" t="s">
        <v>22</v>
      </c>
      <c r="C146" s="2" t="s">
        <v>143</v>
      </c>
      <c r="D146" s="4">
        <v>44</v>
      </c>
      <c r="E146" s="3">
        <v>21302</v>
      </c>
      <c r="F146" s="17">
        <v>176</v>
      </c>
      <c r="G146" s="17">
        <v>5993</v>
      </c>
      <c r="H146" s="17">
        <v>8835</v>
      </c>
      <c r="I146" s="17">
        <v>331</v>
      </c>
      <c r="J146" s="17">
        <v>99</v>
      </c>
      <c r="K146" s="17">
        <v>1070</v>
      </c>
      <c r="L146" s="17">
        <v>62</v>
      </c>
      <c r="M146" s="26" t="s">
        <v>207</v>
      </c>
      <c r="N146" s="26" t="s">
        <v>207</v>
      </c>
      <c r="O146" s="17">
        <v>1</v>
      </c>
      <c r="P146" s="17">
        <v>151</v>
      </c>
      <c r="Q146" s="17">
        <f t="shared" si="40"/>
        <v>16718</v>
      </c>
      <c r="R146" s="18">
        <f t="shared" si="41"/>
        <v>0.78480893812787533</v>
      </c>
      <c r="T146" s="17">
        <f t="shared" si="42"/>
        <v>9110</v>
      </c>
      <c r="U146" s="17">
        <f t="shared" si="43"/>
        <v>6324</v>
      </c>
      <c r="V146" s="17">
        <f t="shared" si="44"/>
        <v>1070</v>
      </c>
      <c r="W146" s="17">
        <f t="shared" si="45"/>
        <v>62</v>
      </c>
      <c r="X146" s="26" t="str">
        <f t="shared" si="46"/>
        <v>N.P.</v>
      </c>
      <c r="Y146" s="26" t="str">
        <f t="shared" si="47"/>
        <v>N.P.</v>
      </c>
      <c r="Z146" s="11">
        <f t="shared" si="48"/>
        <v>1</v>
      </c>
      <c r="AA146" s="11">
        <f t="shared" si="49"/>
        <v>151</v>
      </c>
      <c r="AB146" s="12" t="str">
        <f t="shared" si="50"/>
        <v>OK</v>
      </c>
      <c r="AC146" s="12" t="str">
        <f t="shared" si="51"/>
        <v>UPD</v>
      </c>
    </row>
    <row r="147" spans="1:36" ht="19.5" customHeight="1" x14ac:dyDescent="0.25">
      <c r="A147" s="5">
        <v>144</v>
      </c>
      <c r="B147" s="5" t="s">
        <v>22</v>
      </c>
      <c r="C147" s="14" t="s">
        <v>144</v>
      </c>
      <c r="D147" s="7">
        <v>18</v>
      </c>
      <c r="E147" s="6">
        <v>10368</v>
      </c>
      <c r="F147" s="8">
        <v>409</v>
      </c>
      <c r="G147" s="8">
        <v>3199</v>
      </c>
      <c r="H147" s="8">
        <v>2495</v>
      </c>
      <c r="I147" s="8">
        <v>156</v>
      </c>
      <c r="J147" s="8">
        <v>85</v>
      </c>
      <c r="K147" s="8">
        <v>522</v>
      </c>
      <c r="L147" s="8">
        <v>83</v>
      </c>
      <c r="M147" s="27" t="s">
        <v>207</v>
      </c>
      <c r="N147" s="27" t="s">
        <v>207</v>
      </c>
      <c r="O147" s="8">
        <v>0</v>
      </c>
      <c r="P147" s="8">
        <v>145</v>
      </c>
      <c r="Q147" s="8">
        <f t="shared" si="40"/>
        <v>7094</v>
      </c>
      <c r="R147" s="9">
        <f t="shared" si="41"/>
        <v>0.68422067901234573</v>
      </c>
      <c r="T147" s="8">
        <f t="shared" si="42"/>
        <v>2989</v>
      </c>
      <c r="U147" s="8">
        <f t="shared" si="43"/>
        <v>3355</v>
      </c>
      <c r="V147" s="8">
        <f t="shared" si="44"/>
        <v>522</v>
      </c>
      <c r="W147" s="8">
        <f t="shared" si="45"/>
        <v>83</v>
      </c>
      <c r="X147" s="27" t="str">
        <f t="shared" si="46"/>
        <v>N.P.</v>
      </c>
      <c r="Y147" s="27" t="str">
        <f t="shared" si="47"/>
        <v>N.P.</v>
      </c>
      <c r="Z147" s="11">
        <f t="shared" si="48"/>
        <v>0</v>
      </c>
      <c r="AA147" s="11">
        <f t="shared" si="49"/>
        <v>145</v>
      </c>
      <c r="AB147" s="12" t="str">
        <f t="shared" si="50"/>
        <v>OK</v>
      </c>
      <c r="AC147" s="12" t="str">
        <f t="shared" si="51"/>
        <v>CPO</v>
      </c>
    </row>
    <row r="148" spans="1:36" ht="19.5" customHeight="1" x14ac:dyDescent="0.25">
      <c r="A148" s="1">
        <v>145</v>
      </c>
      <c r="B148" s="1" t="s">
        <v>22</v>
      </c>
      <c r="C148" s="2" t="s">
        <v>145</v>
      </c>
      <c r="D148" s="4">
        <v>13</v>
      </c>
      <c r="E148" s="3">
        <v>6116</v>
      </c>
      <c r="F148" s="17">
        <v>3</v>
      </c>
      <c r="G148" s="17">
        <v>1810</v>
      </c>
      <c r="H148" s="17">
        <v>115</v>
      </c>
      <c r="I148" s="17">
        <v>18</v>
      </c>
      <c r="J148" s="17">
        <v>2</v>
      </c>
      <c r="K148" s="17">
        <v>1616</v>
      </c>
      <c r="L148" s="17">
        <v>5</v>
      </c>
      <c r="M148" s="26" t="s">
        <v>207</v>
      </c>
      <c r="N148" s="26" t="s">
        <v>207</v>
      </c>
      <c r="O148" s="17">
        <v>0</v>
      </c>
      <c r="P148" s="17">
        <v>30</v>
      </c>
      <c r="Q148" s="17">
        <f t="shared" si="40"/>
        <v>3599</v>
      </c>
      <c r="R148" s="18">
        <f t="shared" si="41"/>
        <v>0.58845650752125567</v>
      </c>
      <c r="T148" s="17">
        <f t="shared" si="42"/>
        <v>120</v>
      </c>
      <c r="U148" s="17">
        <f t="shared" si="43"/>
        <v>1828</v>
      </c>
      <c r="V148" s="17">
        <f t="shared" si="44"/>
        <v>1616</v>
      </c>
      <c r="W148" s="17">
        <f t="shared" si="45"/>
        <v>5</v>
      </c>
      <c r="X148" s="26" t="str">
        <f t="shared" si="46"/>
        <v>N.P.</v>
      </c>
      <c r="Y148" s="26" t="str">
        <f t="shared" si="47"/>
        <v>N.P.</v>
      </c>
      <c r="Z148" s="11">
        <f t="shared" si="48"/>
        <v>0</v>
      </c>
      <c r="AA148" s="11">
        <f t="shared" si="49"/>
        <v>30</v>
      </c>
      <c r="AB148" s="12" t="str">
        <f t="shared" si="50"/>
        <v>OK</v>
      </c>
      <c r="AC148" s="12" t="str">
        <f t="shared" si="51"/>
        <v>CPO</v>
      </c>
    </row>
    <row r="149" spans="1:36" ht="19.5" customHeight="1" x14ac:dyDescent="0.25">
      <c r="A149" s="5">
        <v>146</v>
      </c>
      <c r="B149" s="5" t="s">
        <v>23</v>
      </c>
      <c r="C149" s="14" t="s">
        <v>189</v>
      </c>
      <c r="D149" s="7">
        <v>59</v>
      </c>
      <c r="E149" s="6">
        <v>31067</v>
      </c>
      <c r="F149" s="8">
        <v>9058</v>
      </c>
      <c r="G149" s="8">
        <v>8962</v>
      </c>
      <c r="H149" s="8">
        <v>709</v>
      </c>
      <c r="I149" s="8">
        <v>515</v>
      </c>
      <c r="J149" s="8">
        <v>354</v>
      </c>
      <c r="K149" s="8">
        <v>853</v>
      </c>
      <c r="L149" s="8">
        <v>1138</v>
      </c>
      <c r="M149" s="8">
        <v>138</v>
      </c>
      <c r="N149" s="8">
        <v>131</v>
      </c>
      <c r="O149" s="8">
        <v>15</v>
      </c>
      <c r="P149" s="8">
        <v>492</v>
      </c>
      <c r="Q149" s="8">
        <f t="shared" si="40"/>
        <v>22365</v>
      </c>
      <c r="R149" s="9">
        <f t="shared" si="41"/>
        <v>0.71989570927350566</v>
      </c>
      <c r="T149" s="8">
        <f t="shared" si="42"/>
        <v>10121</v>
      </c>
      <c r="U149" s="8">
        <f t="shared" si="43"/>
        <v>9477</v>
      </c>
      <c r="V149" s="8">
        <f t="shared" si="44"/>
        <v>853</v>
      </c>
      <c r="W149" s="8">
        <f t="shared" si="45"/>
        <v>1138</v>
      </c>
      <c r="X149" s="8">
        <f t="shared" si="46"/>
        <v>138</v>
      </c>
      <c r="Y149" s="8">
        <f t="shared" si="47"/>
        <v>131</v>
      </c>
      <c r="Z149" s="11">
        <f t="shared" si="48"/>
        <v>15</v>
      </c>
      <c r="AA149" s="11">
        <f t="shared" si="49"/>
        <v>492</v>
      </c>
      <c r="AB149" s="12" t="str">
        <f t="shared" si="50"/>
        <v>OK</v>
      </c>
      <c r="AC149" s="12" t="str">
        <f t="shared" si="51"/>
        <v>UPD</v>
      </c>
    </row>
    <row r="150" spans="1:36" ht="19.5" customHeight="1" x14ac:dyDescent="0.25">
      <c r="A150" s="1">
        <v>147</v>
      </c>
      <c r="B150" s="1" t="s">
        <v>23</v>
      </c>
      <c r="C150" s="2" t="s">
        <v>146</v>
      </c>
      <c r="D150" s="4">
        <v>18</v>
      </c>
      <c r="E150" s="3">
        <v>9048</v>
      </c>
      <c r="F150" s="17">
        <v>1753</v>
      </c>
      <c r="G150" s="17">
        <v>1622</v>
      </c>
      <c r="H150" s="17">
        <v>119</v>
      </c>
      <c r="I150" s="17">
        <v>376</v>
      </c>
      <c r="J150" s="17">
        <v>73</v>
      </c>
      <c r="K150" s="17">
        <v>2038</v>
      </c>
      <c r="L150" s="17">
        <v>71</v>
      </c>
      <c r="M150" s="17">
        <v>271</v>
      </c>
      <c r="N150" s="17">
        <v>285</v>
      </c>
      <c r="O150" s="17">
        <v>1</v>
      </c>
      <c r="P150" s="17">
        <v>183</v>
      </c>
      <c r="Q150" s="17">
        <f t="shared" si="40"/>
        <v>6792</v>
      </c>
      <c r="R150" s="18">
        <f t="shared" si="41"/>
        <v>0.75066312997347484</v>
      </c>
      <c r="T150" s="17">
        <f t="shared" si="42"/>
        <v>1945</v>
      </c>
      <c r="U150" s="17">
        <f t="shared" si="43"/>
        <v>1998</v>
      </c>
      <c r="V150" s="17">
        <f t="shared" si="44"/>
        <v>2038</v>
      </c>
      <c r="W150" s="17">
        <f t="shared" si="45"/>
        <v>71</v>
      </c>
      <c r="X150" s="17">
        <f t="shared" si="46"/>
        <v>271</v>
      </c>
      <c r="Y150" s="17">
        <f t="shared" si="47"/>
        <v>285</v>
      </c>
      <c r="Z150" s="11">
        <f t="shared" si="48"/>
        <v>1</v>
      </c>
      <c r="AA150" s="11">
        <f t="shared" si="49"/>
        <v>183</v>
      </c>
      <c r="AB150" s="12" t="str">
        <f t="shared" si="50"/>
        <v>OK</v>
      </c>
      <c r="AC150" s="12" t="str">
        <f t="shared" si="51"/>
        <v>PMC</v>
      </c>
    </row>
    <row r="151" spans="1:36" ht="19.5" customHeight="1" x14ac:dyDescent="0.25">
      <c r="A151" s="5">
        <v>148</v>
      </c>
      <c r="B151" s="5" t="s">
        <v>23</v>
      </c>
      <c r="C151" s="14" t="s">
        <v>190</v>
      </c>
      <c r="D151" s="7">
        <v>33</v>
      </c>
      <c r="E151" s="6">
        <v>15990</v>
      </c>
      <c r="F151" s="8">
        <v>62</v>
      </c>
      <c r="G151" s="8">
        <v>6988</v>
      </c>
      <c r="H151" s="8">
        <v>5954</v>
      </c>
      <c r="I151" s="8">
        <v>162</v>
      </c>
      <c r="J151" s="8">
        <v>61</v>
      </c>
      <c r="K151" s="8">
        <v>86</v>
      </c>
      <c r="L151" s="8">
        <v>396</v>
      </c>
      <c r="M151" s="8">
        <v>8</v>
      </c>
      <c r="N151" s="8">
        <v>65</v>
      </c>
      <c r="O151" s="8">
        <v>4</v>
      </c>
      <c r="P151" s="8">
        <v>100</v>
      </c>
      <c r="Q151" s="8">
        <v>13597</v>
      </c>
      <c r="R151" s="9">
        <f t="shared" si="41"/>
        <v>0.85034396497811127</v>
      </c>
      <c r="T151" s="8">
        <v>5990</v>
      </c>
      <c r="U151" s="8">
        <v>6948</v>
      </c>
      <c r="V151" s="8">
        <f t="shared" si="44"/>
        <v>86</v>
      </c>
      <c r="W151" s="8">
        <f t="shared" si="45"/>
        <v>396</v>
      </c>
      <c r="X151" s="8">
        <f t="shared" si="46"/>
        <v>8</v>
      </c>
      <c r="Y151" s="8">
        <f t="shared" si="47"/>
        <v>65</v>
      </c>
      <c r="Z151" s="11">
        <f t="shared" si="48"/>
        <v>4</v>
      </c>
      <c r="AA151" s="11">
        <f t="shared" si="49"/>
        <v>100</v>
      </c>
      <c r="AB151" s="12" t="str">
        <f t="shared" si="50"/>
        <v>OK</v>
      </c>
      <c r="AC151" s="12" t="str">
        <f t="shared" si="51"/>
        <v>CPO</v>
      </c>
    </row>
    <row r="152" spans="1:36" ht="19.5" customHeight="1" x14ac:dyDescent="0.25">
      <c r="A152" s="1">
        <v>149</v>
      </c>
      <c r="B152" s="1" t="s">
        <v>23</v>
      </c>
      <c r="C152" s="2" t="s">
        <v>147</v>
      </c>
      <c r="D152" s="4">
        <v>14</v>
      </c>
      <c r="E152" s="3">
        <v>7907</v>
      </c>
      <c r="F152" s="17">
        <v>1736</v>
      </c>
      <c r="G152" s="17">
        <v>2309</v>
      </c>
      <c r="H152" s="17">
        <v>65</v>
      </c>
      <c r="I152" s="17">
        <v>49</v>
      </c>
      <c r="J152" s="17">
        <v>162</v>
      </c>
      <c r="K152" s="26" t="s">
        <v>207</v>
      </c>
      <c r="L152" s="17">
        <v>2491</v>
      </c>
      <c r="M152" s="26" t="s">
        <v>207</v>
      </c>
      <c r="N152" s="17">
        <v>39</v>
      </c>
      <c r="O152" s="17">
        <v>2</v>
      </c>
      <c r="P152" s="17">
        <v>38</v>
      </c>
      <c r="Q152" s="17">
        <f t="shared" si="40"/>
        <v>6891</v>
      </c>
      <c r="R152" s="18">
        <f t="shared" si="41"/>
        <v>0.8715062602757051</v>
      </c>
      <c r="T152" s="17">
        <f t="shared" si="42"/>
        <v>1963</v>
      </c>
      <c r="U152" s="17">
        <f t="shared" si="43"/>
        <v>2358</v>
      </c>
      <c r="V152" s="26" t="s">
        <v>207</v>
      </c>
      <c r="W152" s="17">
        <f t="shared" si="45"/>
        <v>2491</v>
      </c>
      <c r="X152" s="26" t="s">
        <v>207</v>
      </c>
      <c r="Y152" s="17">
        <f t="shared" si="47"/>
        <v>39</v>
      </c>
      <c r="Z152" s="11">
        <f t="shared" si="48"/>
        <v>2</v>
      </c>
      <c r="AA152" s="11">
        <f t="shared" si="49"/>
        <v>38</v>
      </c>
      <c r="AB152" s="12" t="str">
        <f t="shared" si="50"/>
        <v>OK</v>
      </c>
      <c r="AC152" s="28" t="s">
        <v>34</v>
      </c>
    </row>
    <row r="153" spans="1:36" ht="19.5" customHeight="1" x14ac:dyDescent="0.25">
      <c r="A153" s="5">
        <v>150</v>
      </c>
      <c r="B153" s="5" t="s">
        <v>23</v>
      </c>
      <c r="C153" s="14" t="s">
        <v>148</v>
      </c>
      <c r="D153" s="7">
        <v>6</v>
      </c>
      <c r="E153" s="6">
        <v>3284</v>
      </c>
      <c r="F153" s="8">
        <v>43</v>
      </c>
      <c r="G153" s="8">
        <v>1443</v>
      </c>
      <c r="H153" s="8">
        <v>1210</v>
      </c>
      <c r="I153" s="8">
        <v>15</v>
      </c>
      <c r="J153" s="8">
        <v>29</v>
      </c>
      <c r="K153" s="27" t="s">
        <v>207</v>
      </c>
      <c r="L153" s="27" t="s">
        <v>207</v>
      </c>
      <c r="M153" s="27" t="s">
        <v>207</v>
      </c>
      <c r="N153" s="27" t="s">
        <v>207</v>
      </c>
      <c r="O153" s="8">
        <v>1</v>
      </c>
      <c r="P153" s="8">
        <v>12</v>
      </c>
      <c r="Q153" s="8">
        <f t="shared" si="40"/>
        <v>2753</v>
      </c>
      <c r="R153" s="9">
        <f t="shared" si="41"/>
        <v>0.83830694275274054</v>
      </c>
      <c r="T153" s="8">
        <f t="shared" si="42"/>
        <v>1282</v>
      </c>
      <c r="U153" s="8">
        <f t="shared" si="43"/>
        <v>1458</v>
      </c>
      <c r="V153" s="27" t="str">
        <f t="shared" si="44"/>
        <v>N.P.</v>
      </c>
      <c r="W153" s="27" t="str">
        <f t="shared" si="45"/>
        <v>N.P.</v>
      </c>
      <c r="X153" s="27" t="str">
        <f t="shared" si="46"/>
        <v>N.P.</v>
      </c>
      <c r="Y153" s="27" t="str">
        <f t="shared" si="47"/>
        <v>N.P.</v>
      </c>
      <c r="Z153" s="11">
        <f t="shared" si="48"/>
        <v>1</v>
      </c>
      <c r="AA153" s="11">
        <f t="shared" si="49"/>
        <v>12</v>
      </c>
      <c r="AB153" s="12" t="str">
        <f t="shared" si="50"/>
        <v>OK</v>
      </c>
      <c r="AC153" s="12" t="str">
        <f t="shared" si="51"/>
        <v>CPO</v>
      </c>
    </row>
    <row r="154" spans="1:36" ht="19.5" customHeight="1" x14ac:dyDescent="0.25">
      <c r="A154" s="1">
        <v>151</v>
      </c>
      <c r="B154" s="1" t="s">
        <v>23</v>
      </c>
      <c r="C154" s="2" t="s">
        <v>149</v>
      </c>
      <c r="D154" s="4">
        <v>25</v>
      </c>
      <c r="E154" s="3">
        <v>14092</v>
      </c>
      <c r="F154" s="17">
        <v>2475</v>
      </c>
      <c r="G154" s="17">
        <v>3219</v>
      </c>
      <c r="H154" s="17">
        <v>175</v>
      </c>
      <c r="I154" s="17">
        <v>89</v>
      </c>
      <c r="J154" s="17">
        <v>43</v>
      </c>
      <c r="K154" s="17">
        <v>4309</v>
      </c>
      <c r="L154" s="17">
        <v>45</v>
      </c>
      <c r="M154" s="17">
        <v>780</v>
      </c>
      <c r="N154" s="17">
        <v>146</v>
      </c>
      <c r="O154" s="17">
        <v>3</v>
      </c>
      <c r="P154" s="17">
        <v>124</v>
      </c>
      <c r="Q154" s="17">
        <f t="shared" si="40"/>
        <v>11408</v>
      </c>
      <c r="R154" s="18">
        <f t="shared" si="41"/>
        <v>0.80953732614249219</v>
      </c>
      <c r="T154" s="17">
        <f t="shared" si="42"/>
        <v>2693</v>
      </c>
      <c r="U154" s="17">
        <f t="shared" si="43"/>
        <v>3308</v>
      </c>
      <c r="V154" s="17">
        <f t="shared" si="44"/>
        <v>4309</v>
      </c>
      <c r="W154" s="17">
        <f t="shared" si="45"/>
        <v>45</v>
      </c>
      <c r="X154" s="17">
        <f t="shared" si="46"/>
        <v>780</v>
      </c>
      <c r="Y154" s="17">
        <f t="shared" si="47"/>
        <v>146</v>
      </c>
      <c r="Z154" s="11">
        <f t="shared" si="48"/>
        <v>3</v>
      </c>
      <c r="AA154" s="11">
        <f t="shared" si="49"/>
        <v>124</v>
      </c>
      <c r="AB154" s="12" t="str">
        <f t="shared" si="50"/>
        <v>OK</v>
      </c>
      <c r="AC154" s="12" t="str">
        <f t="shared" si="51"/>
        <v>PMC</v>
      </c>
    </row>
    <row r="155" spans="1:36" ht="19.5" customHeight="1" x14ac:dyDescent="0.25">
      <c r="A155" s="5">
        <v>152</v>
      </c>
      <c r="B155" s="5" t="s">
        <v>23</v>
      </c>
      <c r="C155" s="14" t="s">
        <v>150</v>
      </c>
      <c r="D155" s="7">
        <v>50</v>
      </c>
      <c r="E155" s="6">
        <v>25116</v>
      </c>
      <c r="F155" s="8">
        <v>1004</v>
      </c>
      <c r="G155" s="8">
        <v>10304</v>
      </c>
      <c r="H155" s="8">
        <v>110</v>
      </c>
      <c r="I155" s="8">
        <v>645</v>
      </c>
      <c r="J155" s="8">
        <v>114</v>
      </c>
      <c r="K155" s="8">
        <v>73</v>
      </c>
      <c r="L155" s="8">
        <v>7646</v>
      </c>
      <c r="M155" s="8">
        <v>149</v>
      </c>
      <c r="N155" s="8">
        <v>76</v>
      </c>
      <c r="O155" s="8">
        <v>5</v>
      </c>
      <c r="P155" s="8">
        <v>400</v>
      </c>
      <c r="Q155" s="8">
        <f t="shared" si="40"/>
        <v>20526</v>
      </c>
      <c r="R155" s="9">
        <f t="shared" si="41"/>
        <v>0.81724796942188249</v>
      </c>
      <c r="T155" s="8">
        <f t="shared" si="42"/>
        <v>1228</v>
      </c>
      <c r="U155" s="8">
        <f t="shared" si="43"/>
        <v>10949</v>
      </c>
      <c r="V155" s="8">
        <f t="shared" si="44"/>
        <v>73</v>
      </c>
      <c r="W155" s="8">
        <f t="shared" si="45"/>
        <v>7646</v>
      </c>
      <c r="X155" s="8">
        <f t="shared" si="46"/>
        <v>149</v>
      </c>
      <c r="Y155" s="8">
        <f t="shared" si="47"/>
        <v>76</v>
      </c>
      <c r="Z155" s="11">
        <f t="shared" si="48"/>
        <v>5</v>
      </c>
      <c r="AA155" s="11">
        <f t="shared" si="49"/>
        <v>400</v>
      </c>
      <c r="AB155" s="12" t="str">
        <f t="shared" si="50"/>
        <v>OK</v>
      </c>
      <c r="AC155" s="12" t="str">
        <f t="shared" si="51"/>
        <v>CPO</v>
      </c>
    </row>
    <row r="156" spans="1:36" ht="19.5" customHeight="1" x14ac:dyDescent="0.25">
      <c r="A156" s="1">
        <v>153</v>
      </c>
      <c r="B156" s="1" t="s">
        <v>23</v>
      </c>
      <c r="C156" s="2" t="s">
        <v>151</v>
      </c>
      <c r="D156" s="4">
        <v>13</v>
      </c>
      <c r="E156" s="3">
        <v>7109</v>
      </c>
      <c r="F156" s="17">
        <v>1889</v>
      </c>
      <c r="G156" s="17">
        <v>2390</v>
      </c>
      <c r="H156" s="17">
        <v>110</v>
      </c>
      <c r="I156" s="17">
        <v>144</v>
      </c>
      <c r="J156" s="17">
        <v>41</v>
      </c>
      <c r="K156" s="17">
        <v>20</v>
      </c>
      <c r="L156" s="17">
        <v>1246</v>
      </c>
      <c r="M156" s="17">
        <v>33</v>
      </c>
      <c r="N156" s="26" t="s">
        <v>207</v>
      </c>
      <c r="O156" s="17">
        <v>0</v>
      </c>
      <c r="P156" s="17">
        <v>77</v>
      </c>
      <c r="Q156" s="17">
        <f t="shared" si="40"/>
        <v>5950</v>
      </c>
      <c r="R156" s="18">
        <f t="shared" si="41"/>
        <v>0.83696722464481643</v>
      </c>
      <c r="T156" s="17">
        <f t="shared" si="42"/>
        <v>2040</v>
      </c>
      <c r="U156" s="17">
        <f t="shared" si="43"/>
        <v>2534</v>
      </c>
      <c r="V156" s="17">
        <f t="shared" si="44"/>
        <v>20</v>
      </c>
      <c r="W156" s="17">
        <f t="shared" si="45"/>
        <v>1246</v>
      </c>
      <c r="X156" s="17">
        <f t="shared" si="46"/>
        <v>33</v>
      </c>
      <c r="Y156" s="26" t="str">
        <f t="shared" si="47"/>
        <v>N.P.</v>
      </c>
      <c r="Z156" s="11">
        <f t="shared" si="48"/>
        <v>0</v>
      </c>
      <c r="AA156" s="11">
        <f t="shared" si="49"/>
        <v>77</v>
      </c>
      <c r="AB156" s="12" t="str">
        <f t="shared" si="50"/>
        <v>OK</v>
      </c>
      <c r="AC156" s="12" t="str">
        <f t="shared" si="51"/>
        <v>CPO</v>
      </c>
    </row>
    <row r="157" spans="1:36" ht="19.5" customHeight="1" x14ac:dyDescent="0.25">
      <c r="D157" s="19">
        <f>SUM(D4:D156)</f>
        <v>3196</v>
      </c>
      <c r="E157" s="19">
        <f>SUM(E4:E156)</f>
        <v>1758472</v>
      </c>
      <c r="F157" s="19">
        <f t="shared" ref="F157:X157" si="52">SUM(F4:F156)</f>
        <v>125530</v>
      </c>
      <c r="G157" s="19">
        <f t="shared" si="52"/>
        <v>333915</v>
      </c>
      <c r="H157" s="19">
        <f t="shared" si="52"/>
        <v>204372</v>
      </c>
      <c r="I157" s="19">
        <f t="shared" si="52"/>
        <v>25600</v>
      </c>
      <c r="J157" s="19">
        <f t="shared" si="52"/>
        <v>24907</v>
      </c>
      <c r="K157" s="19">
        <f t="shared" si="52"/>
        <v>99275</v>
      </c>
      <c r="L157" s="19">
        <f t="shared" si="52"/>
        <v>74492</v>
      </c>
      <c r="M157" s="19">
        <f t="shared" si="52"/>
        <v>70399</v>
      </c>
      <c r="N157" s="19">
        <f>SUM(N4:N156)</f>
        <v>46968</v>
      </c>
      <c r="O157" s="19">
        <f>SUM(O4:O156)</f>
        <v>901</v>
      </c>
      <c r="P157" s="19">
        <f t="shared" si="52"/>
        <v>28467</v>
      </c>
      <c r="Q157" s="19">
        <f>SUM(Q4:Q156)</f>
        <v>1034524</v>
      </c>
      <c r="R157" s="20">
        <f>Q157/E157</f>
        <v>0.58830848600375785</v>
      </c>
      <c r="S157" s="21"/>
      <c r="T157" s="19">
        <f>SUM(T4:T156)</f>
        <v>354713</v>
      </c>
      <c r="U157" s="19">
        <f>SUM(U4:U156)</f>
        <v>359309</v>
      </c>
      <c r="V157" s="19">
        <f t="shared" si="52"/>
        <v>99275</v>
      </c>
      <c r="W157" s="19">
        <f t="shared" si="52"/>
        <v>74492</v>
      </c>
      <c r="X157" s="19">
        <f t="shared" si="52"/>
        <v>70399</v>
      </c>
      <c r="Y157" s="19">
        <f>SUM(Y4:Y156)</f>
        <v>46968</v>
      </c>
      <c r="Z157" s="19">
        <f t="shared" ref="Z157:AA157" si="53">SUM(Z4:Z156)</f>
        <v>901</v>
      </c>
      <c r="AA157" s="19">
        <f t="shared" si="53"/>
        <v>28467</v>
      </c>
    </row>
    <row r="158" spans="1:36" x14ac:dyDescent="0.25">
      <c r="AE158" s="29" t="s">
        <v>198</v>
      </c>
      <c r="AF158" s="29" t="s">
        <v>199</v>
      </c>
      <c r="AG158" s="29" t="s">
        <v>202</v>
      </c>
      <c r="AH158" s="29" t="s">
        <v>201</v>
      </c>
      <c r="AI158" s="29" t="s">
        <v>200</v>
      </c>
      <c r="AJ158" s="29" t="s">
        <v>203</v>
      </c>
    </row>
    <row r="159" spans="1:36" x14ac:dyDescent="0.25">
      <c r="Q159" s="35" t="s">
        <v>197</v>
      </c>
      <c r="R159" s="35"/>
      <c r="S159" s="35"/>
      <c r="T159" s="35"/>
      <c r="U159" s="35"/>
      <c r="V159" s="35"/>
      <c r="W159" s="35"/>
      <c r="X159" s="35"/>
      <c r="Y159" s="35"/>
      <c r="AE159" s="29">
        <f>Y160</f>
        <v>65</v>
      </c>
      <c r="AF159" s="29">
        <f>Y162</f>
        <v>64</v>
      </c>
      <c r="AG159" s="29">
        <f>Y168</f>
        <v>6</v>
      </c>
      <c r="AH159" s="29">
        <f>Y166</f>
        <v>5</v>
      </c>
      <c r="AI159" s="29">
        <f>Y164</f>
        <v>11</v>
      </c>
      <c r="AJ159" s="29">
        <f>Y170</f>
        <v>1</v>
      </c>
    </row>
    <row r="160" spans="1:36" ht="34.5" customHeight="1" x14ac:dyDescent="0.25">
      <c r="Y160" s="24">
        <f>COUNTIF(AC4:AC156,"UPD")</f>
        <v>65</v>
      </c>
    </row>
    <row r="161" spans="15:25" ht="12.75" customHeight="1" x14ac:dyDescent="0.25">
      <c r="Y161" s="24"/>
    </row>
    <row r="162" spans="15:25" ht="34.5" customHeight="1" x14ac:dyDescent="0.25">
      <c r="O162" s="11"/>
      <c r="P162" s="11"/>
      <c r="Q162" s="11"/>
      <c r="Y162" s="24">
        <f>COUNTIF(AC4:AC156,"CPO")</f>
        <v>64</v>
      </c>
    </row>
    <row r="163" spans="15:25" ht="12.75" customHeight="1" x14ac:dyDescent="0.25">
      <c r="Y163" s="24"/>
    </row>
    <row r="164" spans="15:25" ht="34.5" customHeight="1" x14ac:dyDescent="0.25">
      <c r="Y164" s="24">
        <f>COUNTIF(AC4:AC156,"PMC")</f>
        <v>11</v>
      </c>
    </row>
    <row r="165" spans="15:25" ht="13.5" customHeight="1" x14ac:dyDescent="0.25">
      <c r="Y165" s="24"/>
    </row>
    <row r="166" spans="15:25" ht="34.5" customHeight="1" x14ac:dyDescent="0.25">
      <c r="Y166" s="24">
        <f>COUNTIF(AC4:AC156,"PUP")</f>
        <v>5</v>
      </c>
    </row>
    <row r="167" spans="15:25" ht="14.25" customHeight="1" x14ac:dyDescent="0.25">
      <c r="Y167" s="24"/>
    </row>
    <row r="168" spans="15:25" ht="34.5" customHeight="1" x14ac:dyDescent="0.25">
      <c r="Y168" s="24">
        <f>COUNTIF(AC4:AC156,"PNA")</f>
        <v>6</v>
      </c>
    </row>
    <row r="169" spans="15:25" ht="15" customHeight="1" x14ac:dyDescent="0.25">
      <c r="Y169" s="24"/>
    </row>
    <row r="170" spans="15:25" ht="34.5" customHeight="1" x14ac:dyDescent="0.25">
      <c r="Y170" s="24">
        <f>COUNTIF(AC4:AC156,"PSD")</f>
        <v>1</v>
      </c>
    </row>
    <row r="183" spans="1:27" ht="62.25" customHeight="1" x14ac:dyDescent="0.25">
      <c r="A183" s="31" t="s">
        <v>209</v>
      </c>
      <c r="B183" s="31"/>
      <c r="C183" s="31"/>
      <c r="D183" s="31"/>
      <c r="E183" s="31"/>
      <c r="F183" s="31"/>
      <c r="G183" s="31"/>
      <c r="H183" s="31"/>
      <c r="I183" s="31"/>
      <c r="J183" s="31"/>
      <c r="K183" s="31"/>
      <c r="L183" s="31"/>
      <c r="M183" s="31"/>
      <c r="N183" s="31"/>
      <c r="O183" s="31"/>
      <c r="P183" s="31"/>
      <c r="Q183" s="31"/>
      <c r="R183" s="31"/>
      <c r="S183" s="31"/>
      <c r="T183" s="31"/>
      <c r="U183" s="31"/>
      <c r="V183" s="31"/>
      <c r="W183" s="31"/>
      <c r="X183" s="31"/>
      <c r="Y183" s="31"/>
    </row>
    <row r="186" spans="1:27" x14ac:dyDescent="0.25">
      <c r="D186" s="25"/>
      <c r="E186" s="25"/>
      <c r="F186" s="25"/>
      <c r="G186" s="25"/>
      <c r="H186" s="25"/>
      <c r="I186" s="25"/>
      <c r="J186" s="25"/>
      <c r="K186" s="25"/>
      <c r="L186" s="25"/>
      <c r="M186" s="25"/>
      <c r="N186" s="25"/>
      <c r="O186" s="25"/>
      <c r="P186" s="25"/>
      <c r="Q186" s="25"/>
      <c r="R186" s="25"/>
      <c r="S186" s="25"/>
      <c r="T186" s="25"/>
      <c r="U186" s="25"/>
      <c r="V186" s="25"/>
      <c r="W186" s="25"/>
      <c r="X186" s="25"/>
      <c r="Y186" s="25"/>
      <c r="Z186" s="25"/>
      <c r="AA186" s="25"/>
    </row>
  </sheetData>
  <mergeCells count="20">
    <mergeCell ref="X1:Y1"/>
    <mergeCell ref="C1:O1"/>
    <mergeCell ref="X2:X3"/>
    <mergeCell ref="Y2:Y3"/>
    <mergeCell ref="Q2:Q3"/>
    <mergeCell ref="R2:R3"/>
    <mergeCell ref="T2:T3"/>
    <mergeCell ref="U2:U3"/>
    <mergeCell ref="V2:V3"/>
    <mergeCell ref="W2:W3"/>
    <mergeCell ref="O2:O3"/>
    <mergeCell ref="A183:Y183"/>
    <mergeCell ref="A2:A3"/>
    <mergeCell ref="B2:B3"/>
    <mergeCell ref="C2:C3"/>
    <mergeCell ref="E2:E3"/>
    <mergeCell ref="D2:D3"/>
    <mergeCell ref="Q159:Y159"/>
    <mergeCell ref="P2:P3"/>
    <mergeCell ref="F2:N2"/>
  </mergeCells>
  <printOptions horizontalCentered="1"/>
  <pageMargins left="0.59055118110236227" right="0.39370078740157483" top="0.39370078740157483" bottom="0.59055118110236227" header="0.31496062992125984" footer="0.31496062992125984"/>
  <pageSetup paperSize="305" scale="73" firstPageNumber="11" orientation="landscape" useFirstPageNumber="1" r:id="rId1"/>
  <headerFooter>
    <oddFooter>&amp;C&amp;P</oddFooter>
  </headerFooter>
  <colBreaks count="1" manualBreakCount="1">
    <brk id="25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Mpios Distribución y Coalicion</vt:lpstr>
      <vt:lpstr>'Mpios Distribución y Coalicion'!Área_de_impresión</vt:lpstr>
      <vt:lpstr>'Mpios Distribución y Coalicion'!Títulos_a_imprimir</vt:lpstr>
    </vt:vector>
  </TitlesOfParts>
  <Company>IEEPCO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IEEPCO</dc:creator>
  <cp:lastModifiedBy>IRVING</cp:lastModifiedBy>
  <cp:lastPrinted>2014-06-05T17:00:42Z</cp:lastPrinted>
  <dcterms:created xsi:type="dcterms:W3CDTF">2013-07-11T01:40:30Z</dcterms:created>
  <dcterms:modified xsi:type="dcterms:W3CDTF">2015-09-09T23:45:19Z</dcterms:modified>
</cp:coreProperties>
</file>